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starbuck\Downloads\"/>
    </mc:Choice>
  </mc:AlternateContent>
  <xr:revisionPtr revIDLastSave="0" documentId="8_{D378823D-8A20-4C62-932C-E9FD30EBFC61}" xr6:coauthVersionLast="44" xr6:coauthVersionMax="44" xr10:uidLastSave="{00000000-0000-0000-0000-000000000000}"/>
  <bookViews>
    <workbookView xWindow="-120" yWindow="-120" windowWidth="29040" windowHeight="15840" tabRatio="929" firstSheet="3" activeTab="3" xr2:uid="{00000000-000D-0000-FFFF-FFFF00000000}"/>
  </bookViews>
  <sheets>
    <sheet name="Form 1" sheetId="63" state="hidden" r:id="rId1"/>
    <sheet name="Form 2 (B-1)" sheetId="54" state="hidden" r:id="rId2"/>
    <sheet name="Form 2 (B-1)Alt" sheetId="60" state="hidden" r:id="rId3"/>
    <sheet name="Instructions" sheetId="85" r:id="rId4"/>
    <sheet name="PCFP - All Revenue AA-1 R" sheetId="84" r:id="rId5"/>
    <sheet name="Form 30" sheetId="57" state="hidden" r:id="rId6"/>
    <sheet name="Form 5 (BB)" sheetId="51" state="hidden" r:id="rId7"/>
    <sheet name="Form 6 (BB)" sheetId="50" state="hidden" r:id="rId8"/>
    <sheet name="Form 6A (BB)" sheetId="49" state="hidden" r:id="rId9"/>
    <sheet name="PCFP-All Expense AA-1 Modified" sheetId="52" r:id="rId10"/>
  </sheets>
  <definedNames>
    <definedName name="_xlnm.Print_Area" localSheetId="0">'Form 1'!$A$1:$K$61</definedName>
    <definedName name="_xlnm.Print_Area" localSheetId="2">'Form 2 (B-1)Alt'!$A$1:$O$59</definedName>
    <definedName name="_xlnm.Print_Area" localSheetId="3">Instructions!$A$1:$R$46</definedName>
    <definedName name="_xlnm.Print_Area" localSheetId="4">'PCFP - All Revenue AA-1 R'!$A$1:$H$80</definedName>
    <definedName name="_xlnm.Print_Area" localSheetId="9">'PCFP-All Expense AA-1 Modified'!$A$1:$I$153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4" i="52" l="1"/>
  <c r="E144" i="52"/>
  <c r="F144" i="52"/>
  <c r="G144" i="52"/>
  <c r="H144" i="52"/>
  <c r="C144" i="52"/>
  <c r="I57" i="52"/>
  <c r="I58" i="52"/>
  <c r="I59" i="52"/>
  <c r="I60" i="52"/>
  <c r="I61" i="52"/>
  <c r="I62" i="52"/>
  <c r="I63" i="52"/>
  <c r="I64" i="52"/>
  <c r="I65" i="52"/>
  <c r="I66" i="52"/>
  <c r="I67" i="52"/>
  <c r="I68" i="52"/>
  <c r="I69" i="52"/>
  <c r="I70" i="52"/>
  <c r="I71" i="52"/>
  <c r="I72" i="52"/>
  <c r="I73" i="52"/>
  <c r="I74" i="52"/>
  <c r="I75" i="52"/>
  <c r="I76" i="52"/>
  <c r="I77" i="52"/>
  <c r="I78" i="52"/>
  <c r="I79" i="52"/>
  <c r="I80" i="52"/>
  <c r="I81" i="52"/>
  <c r="I82" i="52"/>
  <c r="I83" i="52"/>
  <c r="I84" i="52"/>
  <c r="I85" i="52"/>
  <c r="I86" i="52"/>
  <c r="I87" i="52"/>
  <c r="I88" i="52"/>
  <c r="I89" i="52"/>
  <c r="I90" i="52"/>
  <c r="I91" i="52"/>
  <c r="I92" i="52"/>
  <c r="I93" i="52"/>
  <c r="I94" i="52"/>
  <c r="I95" i="52"/>
  <c r="I96" i="52"/>
  <c r="I97" i="52"/>
  <c r="I98" i="52"/>
  <c r="I99" i="52"/>
  <c r="I100" i="52"/>
  <c r="I101" i="52"/>
  <c r="I102" i="52"/>
  <c r="I103" i="52"/>
  <c r="I104" i="52"/>
  <c r="I105" i="52"/>
  <c r="I106" i="52"/>
  <c r="I107" i="52"/>
  <c r="I108" i="52"/>
  <c r="I109" i="52"/>
  <c r="I110" i="52"/>
  <c r="I111" i="52"/>
  <c r="I112" i="52"/>
  <c r="I113" i="52"/>
  <c r="I114" i="52"/>
  <c r="I115" i="52"/>
  <c r="I116" i="52"/>
  <c r="I117" i="52"/>
  <c r="I118" i="52"/>
  <c r="I119" i="52"/>
  <c r="I120" i="52"/>
  <c r="I121" i="52"/>
  <c r="I122" i="52"/>
  <c r="I123" i="52"/>
  <c r="I124" i="52"/>
  <c r="I125" i="52"/>
  <c r="I126" i="52"/>
  <c r="I127" i="52"/>
  <c r="I128" i="52"/>
  <c r="I129" i="52"/>
  <c r="I130" i="52"/>
  <c r="I131" i="52"/>
  <c r="I132" i="52"/>
  <c r="I133" i="52"/>
  <c r="I134" i="52"/>
  <c r="I135" i="52"/>
  <c r="I136" i="52"/>
  <c r="I21" i="52"/>
  <c r="I22" i="52"/>
  <c r="I23" i="52"/>
  <c r="I24" i="52"/>
  <c r="I25" i="52"/>
  <c r="I26" i="52"/>
  <c r="I27" i="52"/>
  <c r="I28" i="52"/>
  <c r="I29" i="52"/>
  <c r="I30" i="52"/>
  <c r="I31" i="52"/>
  <c r="I32" i="52"/>
  <c r="I33" i="52"/>
  <c r="I34" i="52"/>
  <c r="I35" i="52"/>
  <c r="I36" i="52"/>
  <c r="I37" i="52"/>
  <c r="I38" i="52"/>
  <c r="I39" i="52"/>
  <c r="I40" i="52"/>
  <c r="I41" i="52"/>
  <c r="I42" i="52"/>
  <c r="I43" i="52"/>
  <c r="I44" i="52"/>
  <c r="I45" i="52"/>
  <c r="I46" i="52"/>
  <c r="I47" i="52"/>
  <c r="I48" i="52"/>
  <c r="I19" i="52"/>
  <c r="I20" i="52"/>
  <c r="C76" i="84" l="1"/>
  <c r="B149" i="52" s="1"/>
  <c r="I137" i="52" l="1"/>
  <c r="I138" i="52"/>
  <c r="I139" i="52"/>
  <c r="I140" i="52"/>
  <c r="I141" i="52"/>
  <c r="I142" i="52"/>
  <c r="I143" i="52"/>
  <c r="I56" i="52"/>
  <c r="I144" i="52" s="1"/>
  <c r="C51" i="52" l="1"/>
  <c r="C54" i="52" s="1"/>
  <c r="C145" i="52" s="1"/>
  <c r="C147" i="52" s="1"/>
  <c r="G33" i="84"/>
  <c r="I5" i="52"/>
  <c r="I9" i="52"/>
  <c r="I7" i="52"/>
  <c r="I6" i="52"/>
  <c r="I52" i="52"/>
  <c r="D71" i="84"/>
  <c r="F71" i="84"/>
  <c r="G71" i="84"/>
  <c r="E71" i="84"/>
  <c r="E67" i="84"/>
  <c r="F67" i="84"/>
  <c r="G67" i="84"/>
  <c r="D67" i="84"/>
  <c r="E57" i="84"/>
  <c r="F57" i="84"/>
  <c r="G57" i="84"/>
  <c r="D57" i="84"/>
  <c r="E49" i="84"/>
  <c r="F49" i="84"/>
  <c r="G49" i="84"/>
  <c r="D49" i="84"/>
  <c r="E33" i="84"/>
  <c r="F33" i="84"/>
  <c r="D33" i="84"/>
  <c r="D74" i="84" l="1"/>
  <c r="G74" i="84"/>
  <c r="F74" i="84"/>
  <c r="E74" i="84"/>
  <c r="I16" i="52"/>
  <c r="I11" i="52"/>
  <c r="I4" i="52"/>
  <c r="I49" i="52"/>
  <c r="I50" i="52"/>
  <c r="D51" i="52"/>
  <c r="D54" i="52" s="1"/>
  <c r="D145" i="52" s="1"/>
  <c r="D147" i="52" s="1"/>
  <c r="E51" i="52"/>
  <c r="E54" i="52" s="1"/>
  <c r="E145" i="52" s="1"/>
  <c r="E147" i="52" s="1"/>
  <c r="F51" i="52"/>
  <c r="F54" i="52" s="1"/>
  <c r="F145" i="52" s="1"/>
  <c r="F147" i="52" s="1"/>
  <c r="G51" i="52"/>
  <c r="G54" i="52" s="1"/>
  <c r="G145" i="52" s="1"/>
  <c r="G147" i="52" s="1"/>
  <c r="H51" i="52"/>
  <c r="H54" i="52" s="1"/>
  <c r="H145" i="52" s="1"/>
  <c r="H147" i="52" s="1"/>
  <c r="I146" i="52"/>
  <c r="I3" i="52"/>
  <c r="I53" i="52"/>
  <c r="I8" i="52"/>
  <c r="I10" i="52"/>
  <c r="I12" i="52"/>
  <c r="I13" i="52"/>
  <c r="I14" i="52"/>
  <c r="I15" i="52"/>
  <c r="I17" i="52"/>
  <c r="G79" i="84"/>
  <c r="J45" i="57"/>
  <c r="I152" i="52"/>
  <c r="B55" i="54"/>
  <c r="O59" i="60"/>
  <c r="M4" i="60"/>
  <c r="A57" i="60" s="1"/>
  <c r="H4" i="60"/>
  <c r="D4" i="60"/>
  <c r="N5" i="54"/>
  <c r="B28" i="54" s="1"/>
  <c r="J5" i="54"/>
  <c r="F5" i="54"/>
  <c r="N69" i="54"/>
  <c r="M29" i="60"/>
  <c r="O7" i="60"/>
  <c r="O9" i="60"/>
  <c r="O12" i="60" s="1"/>
  <c r="O20" i="60" s="1"/>
  <c r="M25" i="60" s="1"/>
  <c r="F7" i="60"/>
  <c r="F12" i="60"/>
  <c r="F20" i="60" s="1"/>
  <c r="O21" i="60" s="1"/>
  <c r="F9" i="60"/>
  <c r="J7" i="60"/>
  <c r="J12" i="60" s="1"/>
  <c r="J20" i="60" s="1"/>
  <c r="J9" i="60"/>
  <c r="G46" i="49"/>
  <c r="F22" i="49"/>
  <c r="F2" i="49"/>
  <c r="E5" i="49"/>
  <c r="D5" i="49"/>
  <c r="G46" i="50"/>
  <c r="F2" i="50"/>
  <c r="E5" i="50"/>
  <c r="D5" i="50"/>
  <c r="G49" i="51"/>
  <c r="F44" i="51"/>
  <c r="F2" i="51"/>
  <c r="E5" i="51"/>
  <c r="D5" i="51"/>
  <c r="C20" i="63"/>
  <c r="J61" i="63"/>
  <c r="J26" i="57"/>
  <c r="M26" i="60" l="1"/>
  <c r="O31" i="60" s="1"/>
  <c r="O39" i="60" s="1"/>
  <c r="O22" i="60"/>
  <c r="M24" i="60"/>
  <c r="A59" i="54"/>
  <c r="B54" i="60"/>
  <c r="B24" i="60"/>
  <c r="I51" i="52"/>
  <c r="I54" i="52" s="1"/>
  <c r="I145" i="52" s="1"/>
  <c r="I147" i="52" s="1"/>
  <c r="J42" i="60" l="1"/>
  <c r="O54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Gordon J. Hella</author>
  </authors>
  <commentList>
    <comment ref="C20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Gordon J. Hella:</t>
        </r>
        <r>
          <rPr>
            <sz val="8"/>
            <color indexed="81"/>
            <rFont val="Tahoma"/>
            <family val="2"/>
          </rPr>
          <t xml:space="preserve">
Insert fiscal year as 6-30-XX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Lori Williams</author>
  </authors>
  <commentList>
    <comment ref="C9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>Lori Williams:</t>
        </r>
        <r>
          <rPr>
            <sz val="8"/>
            <color indexed="81"/>
            <rFont val="Tahoma"/>
            <family val="2"/>
          </rPr>
          <t xml:space="preserve">
Description now is "Net Proceed from Minerals Adjustment"</t>
        </r>
      </text>
    </comment>
    <comment ref="C16" authorId="0" shapeId="0" xr:uid="{00000000-0006-0000-0600-000002000000}">
      <text>
        <r>
          <rPr>
            <b/>
            <sz val="8"/>
            <color indexed="81"/>
            <rFont val="Tahoma"/>
            <family val="2"/>
          </rPr>
          <t>Lori Williams:</t>
        </r>
        <r>
          <rPr>
            <sz val="8"/>
            <color indexed="81"/>
            <rFont val="Tahoma"/>
            <family val="2"/>
          </rPr>
          <t xml:space="preserve">
This is no longer a revenue code.  It now is a program code "100".  Remove &amp; use summary code 1300?</t>
        </r>
      </text>
    </comment>
    <comment ref="C17" authorId="0" shapeId="0" xr:uid="{00000000-0006-0000-0600-000003000000}">
      <text>
        <r>
          <rPr>
            <b/>
            <sz val="8"/>
            <color indexed="81"/>
            <rFont val="Tahoma"/>
            <family val="2"/>
          </rPr>
          <t>Lori Williams:</t>
        </r>
        <r>
          <rPr>
            <sz val="8"/>
            <color indexed="81"/>
            <rFont val="Tahoma"/>
            <family val="2"/>
          </rPr>
          <t xml:space="preserve">
This is no longer a revenue code.  It now is a program code "600
".  Remove &amp; use summary code 1300?</t>
        </r>
      </text>
    </comment>
    <comment ref="C18" authorId="0" shapeId="0" xr:uid="{00000000-0006-0000-0600-000004000000}">
      <text>
        <r>
          <rPr>
            <b/>
            <sz val="8"/>
            <color indexed="81"/>
            <rFont val="Tahoma"/>
            <family val="2"/>
          </rPr>
          <t>Lori Williams:</t>
        </r>
        <r>
          <rPr>
            <sz val="8"/>
            <color indexed="81"/>
            <rFont val="Tahoma"/>
            <family val="2"/>
          </rPr>
          <t xml:space="preserve">
This is no longer a revenue code.  It now is a program code "140".  Remove &amp; use summary code 1300?</t>
        </r>
      </text>
    </comment>
    <comment ref="C20" authorId="0" shapeId="0" xr:uid="{00000000-0006-0000-0600-000005000000}">
      <text>
        <r>
          <rPr>
            <b/>
            <sz val="8"/>
            <color indexed="81"/>
            <rFont val="Tahoma"/>
            <family val="2"/>
          </rPr>
          <t>Lori Williams:</t>
        </r>
        <r>
          <rPr>
            <sz val="8"/>
            <color indexed="81"/>
            <rFont val="Tahoma"/>
            <family val="2"/>
          </rPr>
          <t xml:space="preserve">
This is no longer a revenue code.  Remove &amp; use summary code 1300?</t>
        </r>
      </text>
    </comment>
    <comment ref="C21" authorId="0" shapeId="0" xr:uid="{00000000-0006-0000-0600-000006000000}">
      <text>
        <r>
          <rPr>
            <b/>
            <sz val="8"/>
            <color indexed="81"/>
            <rFont val="Tahoma"/>
            <family val="2"/>
          </rPr>
          <t>Lori Williams:</t>
        </r>
        <r>
          <rPr>
            <sz val="8"/>
            <color indexed="81"/>
            <rFont val="Tahoma"/>
            <family val="2"/>
          </rPr>
          <t xml:space="preserve">
This is no longer a revenue code.  Remove &amp; use summary code 1300?</t>
        </r>
      </text>
    </comment>
    <comment ref="C23" authorId="0" shapeId="0" xr:uid="{00000000-0006-0000-0600-000007000000}">
      <text>
        <r>
          <rPr>
            <b/>
            <sz val="8"/>
            <color indexed="81"/>
            <rFont val="Tahoma"/>
            <family val="2"/>
          </rPr>
          <t>Lori Williams:</t>
        </r>
        <r>
          <rPr>
            <sz val="8"/>
            <color indexed="81"/>
            <rFont val="Tahoma"/>
            <family val="2"/>
          </rPr>
          <t xml:space="preserve">
now is revenue code "1610".  There now are several new Food Svc Revenue categories that are not listed here.</t>
        </r>
      </text>
    </comment>
    <comment ref="C24" authorId="0" shapeId="0" xr:uid="{00000000-0006-0000-0600-000008000000}">
      <text>
        <r>
          <rPr>
            <b/>
            <sz val="8"/>
            <color indexed="81"/>
            <rFont val="Tahoma"/>
            <family val="2"/>
          </rPr>
          <t>Lori Williams:</t>
        </r>
        <r>
          <rPr>
            <sz val="8"/>
            <color indexed="81"/>
            <rFont val="Tahoma"/>
            <family val="2"/>
          </rPr>
          <t xml:space="preserve">
now is revenue code "1611".</t>
        </r>
      </text>
    </comment>
    <comment ref="C25" authorId="0" shapeId="0" xr:uid="{00000000-0006-0000-0600-000009000000}">
      <text>
        <r>
          <rPr>
            <b/>
            <sz val="8"/>
            <color indexed="81"/>
            <rFont val="Tahoma"/>
            <family val="2"/>
          </rPr>
          <t>Lori Williams:</t>
        </r>
        <r>
          <rPr>
            <sz val="8"/>
            <color indexed="81"/>
            <rFont val="Tahoma"/>
            <family val="2"/>
          </rPr>
          <t xml:space="preserve">
now is revenue code "1612".</t>
        </r>
      </text>
    </comment>
    <comment ref="C26" authorId="0" shapeId="0" xr:uid="{00000000-0006-0000-0600-00000A000000}">
      <text>
        <r>
          <rPr>
            <b/>
            <sz val="8"/>
            <color indexed="81"/>
            <rFont val="Tahoma"/>
            <family val="2"/>
          </rPr>
          <t>Lori Williams:</t>
        </r>
        <r>
          <rPr>
            <sz val="8"/>
            <color indexed="81"/>
            <rFont val="Tahoma"/>
            <family val="2"/>
          </rPr>
          <t xml:space="preserve">
now is revenue code "1613".</t>
        </r>
      </text>
    </comment>
    <comment ref="C27" authorId="0" shapeId="0" xr:uid="{00000000-0006-0000-0600-00000B000000}">
      <text>
        <r>
          <rPr>
            <b/>
            <sz val="8"/>
            <color indexed="81"/>
            <rFont val="Tahoma"/>
            <family val="2"/>
          </rPr>
          <t>Lori Williams:</t>
        </r>
        <r>
          <rPr>
            <sz val="8"/>
            <color indexed="81"/>
            <rFont val="Tahoma"/>
            <family val="2"/>
          </rPr>
          <t xml:space="preserve">
Revenue code "1690" now is defunct.  </t>
        </r>
      </text>
    </comment>
    <comment ref="C31" authorId="0" shapeId="0" xr:uid="{00000000-0006-0000-0600-00000C000000}">
      <text>
        <r>
          <rPr>
            <b/>
            <sz val="8"/>
            <color indexed="81"/>
            <rFont val="Tahoma"/>
            <family val="2"/>
          </rPr>
          <t>Lori Williams:</t>
        </r>
        <r>
          <rPr>
            <sz val="8"/>
            <color indexed="81"/>
            <rFont val="Tahoma"/>
            <family val="2"/>
          </rPr>
          <t xml:space="preserve">
Previously was "Rent".</t>
        </r>
      </text>
    </comment>
    <comment ref="C33" authorId="0" shapeId="0" xr:uid="{00000000-0006-0000-0600-00000D000000}">
      <text>
        <r>
          <rPr>
            <b/>
            <sz val="8"/>
            <color indexed="81"/>
            <rFont val="Tahoma"/>
            <family val="2"/>
          </rPr>
          <t>Lori Williams:</t>
        </r>
        <r>
          <rPr>
            <sz val="8"/>
            <color indexed="81"/>
            <rFont val="Tahoma"/>
            <family val="2"/>
          </rPr>
          <t xml:space="preserve">
Revenue codes "1940" &amp; "1950" are now combined into "1960".</t>
        </r>
      </text>
    </comment>
    <comment ref="C34" authorId="0" shapeId="0" xr:uid="{00000000-0006-0000-0600-00000E000000}">
      <text>
        <r>
          <rPr>
            <b/>
            <sz val="8"/>
            <color indexed="81"/>
            <rFont val="Tahoma"/>
            <family val="2"/>
          </rPr>
          <t>Lori Williams:</t>
        </r>
        <r>
          <rPr>
            <sz val="8"/>
            <color indexed="81"/>
            <rFont val="Tahoma"/>
            <family val="2"/>
          </rPr>
          <t xml:space="preserve">
Previously was "Other Local Revenue".</t>
        </r>
      </text>
    </comment>
    <comment ref="C38" authorId="0" shapeId="0" xr:uid="{00000000-0006-0000-0600-00000F000000}">
      <text>
        <r>
          <rPr>
            <b/>
            <sz val="8"/>
            <color indexed="81"/>
            <rFont val="Tahoma"/>
            <family val="2"/>
          </rPr>
          <t>Lori Williams:</t>
        </r>
        <r>
          <rPr>
            <sz val="8"/>
            <color indexed="81"/>
            <rFont val="Tahoma"/>
            <family val="2"/>
          </rPr>
          <t xml:space="preserve">
Now is revenue code "3110". 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Lori Williams</author>
  </authors>
  <commentList>
    <comment ref="C7" authorId="0" shapeId="0" xr:uid="{00000000-0006-0000-0700-000001000000}">
      <text>
        <r>
          <rPr>
            <b/>
            <sz val="8"/>
            <color indexed="81"/>
            <rFont val="Tahoma"/>
            <family val="2"/>
          </rPr>
          <t>Lori Williams:</t>
        </r>
        <r>
          <rPr>
            <sz val="8"/>
            <color indexed="81"/>
            <rFont val="Tahoma"/>
            <family val="2"/>
          </rPr>
          <t xml:space="preserve">
There now is a "4100 Unrest'd Grants-in-Aid Direct from Fed" and 4200 is "Unrest'd Grants-in-Aid from Fed thru the State"</t>
        </r>
      </text>
    </comment>
    <comment ref="C8" authorId="0" shapeId="0" xr:uid="{00000000-0006-0000-0700-000002000000}">
      <text>
        <r>
          <rPr>
            <b/>
            <sz val="8"/>
            <color indexed="81"/>
            <rFont val="Tahoma"/>
            <family val="2"/>
          </rPr>
          <t>Lori Williams:</t>
        </r>
        <r>
          <rPr>
            <sz val="8"/>
            <color indexed="81"/>
            <rFont val="Tahoma"/>
            <family val="2"/>
          </rPr>
          <t xml:space="preserve">
No longer an active revenue code.</t>
        </r>
      </text>
    </comment>
    <comment ref="C9" authorId="0" shapeId="0" xr:uid="{00000000-0006-0000-0700-000003000000}">
      <text>
        <r>
          <rPr>
            <b/>
            <sz val="8"/>
            <color indexed="81"/>
            <rFont val="Tahoma"/>
            <family val="2"/>
          </rPr>
          <t>Lori Williams:</t>
        </r>
        <r>
          <rPr>
            <sz val="8"/>
            <color indexed="81"/>
            <rFont val="Tahoma"/>
            <family val="2"/>
          </rPr>
          <t xml:space="preserve">
No longer an active revenue code.
</t>
        </r>
      </text>
    </comment>
    <comment ref="C11" authorId="0" shapeId="0" xr:uid="{00000000-0006-0000-0700-000004000000}">
      <text>
        <r>
          <rPr>
            <b/>
            <sz val="8"/>
            <color indexed="81"/>
            <rFont val="Tahoma"/>
            <family val="2"/>
          </rPr>
          <t>Lori Williams:</t>
        </r>
        <r>
          <rPr>
            <sz val="8"/>
            <color indexed="81"/>
            <rFont val="Tahoma"/>
            <family val="2"/>
          </rPr>
          <t xml:space="preserve">
No longer an active revenue code.</t>
        </r>
      </text>
    </comment>
    <comment ref="C12" authorId="0" shapeId="0" xr:uid="{00000000-0006-0000-0700-000005000000}">
      <text>
        <r>
          <rPr>
            <b/>
            <sz val="8"/>
            <color indexed="81"/>
            <rFont val="Tahoma"/>
            <family val="2"/>
          </rPr>
          <t>Lori Williams:</t>
        </r>
        <r>
          <rPr>
            <sz val="8"/>
            <color indexed="81"/>
            <rFont val="Tahoma"/>
            <family val="2"/>
          </rPr>
          <t xml:space="preserve">
No longer an active revenue code.</t>
        </r>
      </text>
    </comment>
    <comment ref="C14" authorId="0" shapeId="0" xr:uid="{00000000-0006-0000-0700-000006000000}">
      <text>
        <r>
          <rPr>
            <b/>
            <sz val="8"/>
            <color indexed="81"/>
            <rFont val="Tahoma"/>
            <family val="2"/>
          </rPr>
          <t>Lori Williams:</t>
        </r>
        <r>
          <rPr>
            <sz val="8"/>
            <color indexed="81"/>
            <rFont val="Tahoma"/>
            <family val="2"/>
          </rPr>
          <t xml:space="preserve">
No longer an active revenue code.</t>
        </r>
      </text>
    </comment>
    <comment ref="C15" authorId="0" shapeId="0" xr:uid="{00000000-0006-0000-0700-000007000000}">
      <text>
        <r>
          <rPr>
            <b/>
            <sz val="8"/>
            <color indexed="81"/>
            <rFont val="Tahoma"/>
            <family val="2"/>
          </rPr>
          <t>Lori Williams:</t>
        </r>
        <r>
          <rPr>
            <sz val="8"/>
            <color indexed="81"/>
            <rFont val="Tahoma"/>
            <family val="2"/>
          </rPr>
          <t xml:space="preserve">
No longer an active revenue code.</t>
        </r>
      </text>
    </comment>
    <comment ref="C16" authorId="0" shapeId="0" xr:uid="{00000000-0006-0000-0700-000008000000}">
      <text>
        <r>
          <rPr>
            <b/>
            <sz val="8"/>
            <color indexed="81"/>
            <rFont val="Tahoma"/>
            <family val="2"/>
          </rPr>
          <t>Lori Williams:</t>
        </r>
        <r>
          <rPr>
            <sz val="8"/>
            <color indexed="81"/>
            <rFont val="Tahoma"/>
            <family val="2"/>
          </rPr>
          <t xml:space="preserve">
No longer an active revenue code.</t>
        </r>
      </text>
    </comment>
    <comment ref="C17" authorId="0" shapeId="0" xr:uid="{00000000-0006-0000-0700-000009000000}">
      <text>
        <r>
          <rPr>
            <b/>
            <sz val="8"/>
            <color indexed="81"/>
            <rFont val="Tahoma"/>
            <family val="2"/>
          </rPr>
          <t>Lori Williams:</t>
        </r>
        <r>
          <rPr>
            <sz val="8"/>
            <color indexed="81"/>
            <rFont val="Tahoma"/>
            <family val="2"/>
          </rPr>
          <t xml:space="preserve">
No longer an active revenue code.</t>
        </r>
      </text>
    </comment>
    <comment ref="C18" authorId="0" shapeId="0" xr:uid="{00000000-0006-0000-0700-00000A000000}">
      <text>
        <r>
          <rPr>
            <b/>
            <sz val="8"/>
            <color indexed="81"/>
            <rFont val="Tahoma"/>
            <family val="2"/>
          </rPr>
          <t>Lori Williams:</t>
        </r>
        <r>
          <rPr>
            <sz val="8"/>
            <color indexed="81"/>
            <rFont val="Tahoma"/>
            <family val="2"/>
          </rPr>
          <t xml:space="preserve">
No longer an active revenue code.</t>
        </r>
      </text>
    </comment>
    <comment ref="C19" authorId="0" shapeId="0" xr:uid="{00000000-0006-0000-0700-00000B000000}">
      <text>
        <r>
          <rPr>
            <b/>
            <sz val="8"/>
            <color indexed="81"/>
            <rFont val="Tahoma"/>
            <family val="2"/>
          </rPr>
          <t>Lori Williams:</t>
        </r>
        <r>
          <rPr>
            <sz val="8"/>
            <color indexed="81"/>
            <rFont val="Tahoma"/>
            <family val="2"/>
          </rPr>
          <t xml:space="preserve">
No longer an active revenue code.</t>
        </r>
      </text>
    </comment>
    <comment ref="C20" authorId="0" shapeId="0" xr:uid="{00000000-0006-0000-0700-00000C000000}">
      <text>
        <r>
          <rPr>
            <b/>
            <sz val="8"/>
            <color indexed="81"/>
            <rFont val="Tahoma"/>
            <family val="2"/>
          </rPr>
          <t>Lori Williams:</t>
        </r>
        <r>
          <rPr>
            <sz val="8"/>
            <color indexed="81"/>
            <rFont val="Tahoma"/>
            <family val="2"/>
          </rPr>
          <t xml:space="preserve">
No longer an active revenue code.</t>
        </r>
      </text>
    </comment>
    <comment ref="C21" authorId="0" shapeId="0" xr:uid="{00000000-0006-0000-0700-00000D000000}">
      <text>
        <r>
          <rPr>
            <b/>
            <sz val="8"/>
            <color indexed="81"/>
            <rFont val="Tahoma"/>
            <family val="2"/>
          </rPr>
          <t>Lori Williams:</t>
        </r>
        <r>
          <rPr>
            <sz val="8"/>
            <color indexed="81"/>
            <rFont val="Tahoma"/>
            <family val="2"/>
          </rPr>
          <t xml:space="preserve">
No longer an active revenue code.</t>
        </r>
      </text>
    </comment>
    <comment ref="C22" authorId="0" shapeId="0" xr:uid="{00000000-0006-0000-0700-00000E000000}">
      <text>
        <r>
          <rPr>
            <b/>
            <sz val="8"/>
            <color indexed="81"/>
            <rFont val="Tahoma"/>
            <family val="2"/>
          </rPr>
          <t>Lori Williams:</t>
        </r>
        <r>
          <rPr>
            <sz val="8"/>
            <color indexed="81"/>
            <rFont val="Tahoma"/>
            <family val="2"/>
          </rPr>
          <t xml:space="preserve">
No longer an active revenue code.</t>
        </r>
      </text>
    </comment>
    <comment ref="C23" authorId="0" shapeId="0" xr:uid="{00000000-0006-0000-0700-00000F000000}">
      <text>
        <r>
          <rPr>
            <b/>
            <sz val="8"/>
            <color indexed="81"/>
            <rFont val="Tahoma"/>
            <family val="2"/>
          </rPr>
          <t>Lori Williams:</t>
        </r>
        <r>
          <rPr>
            <sz val="8"/>
            <color indexed="81"/>
            <rFont val="Tahoma"/>
            <family val="2"/>
          </rPr>
          <t xml:space="preserve">
No longer an active revenue code.</t>
        </r>
      </text>
    </comment>
    <comment ref="C24" authorId="0" shapeId="0" xr:uid="{00000000-0006-0000-0700-000010000000}">
      <text>
        <r>
          <rPr>
            <b/>
            <sz val="8"/>
            <color indexed="81"/>
            <rFont val="Tahoma"/>
            <family val="2"/>
          </rPr>
          <t>Lori Williams:</t>
        </r>
        <r>
          <rPr>
            <sz val="8"/>
            <color indexed="81"/>
            <rFont val="Tahoma"/>
            <family val="2"/>
          </rPr>
          <t xml:space="preserve">
No longer an active revenue code.</t>
        </r>
      </text>
    </comment>
    <comment ref="C25" authorId="0" shapeId="0" xr:uid="{00000000-0006-0000-0700-000011000000}">
      <text>
        <r>
          <rPr>
            <b/>
            <sz val="8"/>
            <color indexed="81"/>
            <rFont val="Tahoma"/>
            <family val="2"/>
          </rPr>
          <t>Lori Williams:</t>
        </r>
        <r>
          <rPr>
            <sz val="8"/>
            <color indexed="81"/>
            <rFont val="Tahoma"/>
            <family val="2"/>
          </rPr>
          <t xml:space="preserve">
No longer an active revenue code.</t>
        </r>
      </text>
    </comment>
    <comment ref="C26" authorId="0" shapeId="0" xr:uid="{00000000-0006-0000-0700-000012000000}">
      <text>
        <r>
          <rPr>
            <b/>
            <sz val="8"/>
            <color indexed="81"/>
            <rFont val="Tahoma"/>
            <family val="2"/>
          </rPr>
          <t>Lori Williams:</t>
        </r>
        <r>
          <rPr>
            <sz val="8"/>
            <color indexed="81"/>
            <rFont val="Tahoma"/>
            <family val="2"/>
          </rPr>
          <t xml:space="preserve">
No longer an active revenue code.</t>
        </r>
      </text>
    </comment>
    <comment ref="C27" authorId="0" shapeId="0" xr:uid="{00000000-0006-0000-0700-000013000000}">
      <text>
        <r>
          <rPr>
            <b/>
            <sz val="8"/>
            <color indexed="81"/>
            <rFont val="Tahoma"/>
            <family val="2"/>
          </rPr>
          <t>Lori Williams:</t>
        </r>
        <r>
          <rPr>
            <sz val="8"/>
            <color indexed="81"/>
            <rFont val="Tahoma"/>
            <family val="2"/>
          </rPr>
          <t xml:space="preserve">
No longer an active revenue code.</t>
        </r>
      </text>
    </comment>
    <comment ref="C28" authorId="0" shapeId="0" xr:uid="{00000000-0006-0000-0700-000014000000}">
      <text>
        <r>
          <rPr>
            <b/>
            <sz val="8"/>
            <color indexed="81"/>
            <rFont val="Tahoma"/>
            <family val="2"/>
          </rPr>
          <t>Lori Williams:</t>
        </r>
        <r>
          <rPr>
            <sz val="8"/>
            <color indexed="81"/>
            <rFont val="Tahoma"/>
            <family val="2"/>
          </rPr>
          <t xml:space="preserve">
No longer an active revenue code.</t>
        </r>
      </text>
    </comment>
    <comment ref="C29" authorId="0" shapeId="0" xr:uid="{00000000-0006-0000-0700-000015000000}">
      <text>
        <r>
          <rPr>
            <b/>
            <sz val="8"/>
            <color indexed="81"/>
            <rFont val="Tahoma"/>
            <family val="2"/>
          </rPr>
          <t>Lori Williams:</t>
        </r>
        <r>
          <rPr>
            <sz val="8"/>
            <color indexed="81"/>
            <rFont val="Tahoma"/>
            <family val="2"/>
          </rPr>
          <t xml:space="preserve">
No longer an active revenue code.</t>
        </r>
      </text>
    </comment>
    <comment ref="C30" authorId="0" shapeId="0" xr:uid="{00000000-0006-0000-0700-000016000000}">
      <text>
        <r>
          <rPr>
            <b/>
            <sz val="8"/>
            <color indexed="81"/>
            <rFont val="Tahoma"/>
            <family val="2"/>
          </rPr>
          <t>Lori Williams:</t>
        </r>
        <r>
          <rPr>
            <sz val="8"/>
            <color indexed="81"/>
            <rFont val="Tahoma"/>
            <family val="2"/>
          </rPr>
          <t xml:space="preserve">
No longer an active revenue code.</t>
        </r>
      </text>
    </comment>
    <comment ref="C31" authorId="0" shapeId="0" xr:uid="{00000000-0006-0000-0700-000017000000}">
      <text>
        <r>
          <rPr>
            <b/>
            <sz val="8"/>
            <color indexed="81"/>
            <rFont val="Tahoma"/>
            <family val="2"/>
          </rPr>
          <t>Lori Williams:</t>
        </r>
        <r>
          <rPr>
            <sz val="8"/>
            <color indexed="81"/>
            <rFont val="Tahoma"/>
            <family val="2"/>
          </rPr>
          <t xml:space="preserve">
No longer any active "46XX" revenue codes.</t>
        </r>
      </text>
    </comment>
    <comment ref="C33" authorId="0" shapeId="0" xr:uid="{00000000-0006-0000-0700-000018000000}">
      <text>
        <r>
          <rPr>
            <b/>
            <sz val="8"/>
            <color indexed="81"/>
            <rFont val="Tahoma"/>
            <family val="2"/>
          </rPr>
          <t>Lori Williams:</t>
        </r>
        <r>
          <rPr>
            <sz val="8"/>
            <color indexed="81"/>
            <rFont val="Tahoma"/>
            <family val="2"/>
          </rPr>
          <t xml:space="preserve">
No longer an active revenue code.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Lori Williams</author>
  </authors>
  <commentList>
    <comment ref="C6" authorId="0" shapeId="0" xr:uid="{00000000-0006-0000-0800-000001000000}">
      <text>
        <r>
          <rPr>
            <b/>
            <sz val="8"/>
            <color indexed="81"/>
            <rFont val="Tahoma"/>
            <family val="2"/>
          </rPr>
          <t>Lori Williams:</t>
        </r>
        <r>
          <rPr>
            <sz val="8"/>
            <color indexed="81"/>
            <rFont val="Tahoma"/>
            <family val="2"/>
          </rPr>
          <t xml:space="preserve">
The following revenue codes are also included in this section:  "5200, 5500 and 5600",  There also is a revenue code "6000 Other Items"</t>
        </r>
      </text>
    </comment>
    <comment ref="C7" authorId="0" shapeId="0" xr:uid="{00000000-0006-0000-0800-000002000000}">
      <text>
        <r>
          <rPr>
            <b/>
            <sz val="8"/>
            <color indexed="81"/>
            <rFont val="Tahoma"/>
            <family val="2"/>
          </rPr>
          <t>Lori Williams:</t>
        </r>
        <r>
          <rPr>
            <sz val="8"/>
            <color indexed="81"/>
            <rFont val="Tahoma"/>
            <family val="2"/>
          </rPr>
          <t xml:space="preserve">
"5100" has been changed to "Issuance of Bonds".</t>
        </r>
      </text>
    </comment>
    <comment ref="C8" authorId="0" shapeId="0" xr:uid="{00000000-0006-0000-0800-000003000000}">
      <text>
        <r>
          <rPr>
            <b/>
            <sz val="8"/>
            <color indexed="81"/>
            <rFont val="Tahoma"/>
            <family val="2"/>
          </rPr>
          <t>Lori Williams:</t>
        </r>
        <r>
          <rPr>
            <sz val="8"/>
            <color indexed="81"/>
            <rFont val="Tahoma"/>
            <family val="2"/>
          </rPr>
          <t xml:space="preserve">
"5300" has been changed to "Proceeds - Sale of Property"</t>
        </r>
      </text>
    </comment>
    <comment ref="C9" authorId="0" shapeId="0" xr:uid="{00000000-0006-0000-0800-000004000000}">
      <text>
        <r>
          <rPr>
            <b/>
            <sz val="8"/>
            <color indexed="81"/>
            <rFont val="Tahoma"/>
            <family val="2"/>
          </rPr>
          <t>Lori Williams:</t>
        </r>
        <r>
          <rPr>
            <sz val="8"/>
            <color indexed="81"/>
            <rFont val="Tahoma"/>
            <family val="2"/>
          </rPr>
          <t xml:space="preserve">
"5400" has been changed to "Loan Proceeds"</t>
        </r>
      </text>
    </comment>
    <comment ref="C12" authorId="0" shapeId="0" xr:uid="{00000000-0006-0000-0800-000005000000}">
      <text>
        <r>
          <rPr>
            <b/>
            <sz val="8"/>
            <color indexed="81"/>
            <rFont val="Tahoma"/>
            <family val="2"/>
          </rPr>
          <t>Lori Williams:</t>
        </r>
        <r>
          <rPr>
            <sz val="8"/>
            <color indexed="81"/>
            <rFont val="Tahoma"/>
            <family val="2"/>
          </rPr>
          <t xml:space="preserve">
This has been assigned revenue code "8000".</t>
        </r>
      </text>
    </comment>
  </commentList>
</comments>
</file>

<file path=xl/sharedStrings.xml><?xml version="1.0" encoding="utf-8"?>
<sst xmlns="http://schemas.openxmlformats.org/spreadsheetml/2006/main" count="802" uniqueCount="551">
  <si>
    <t>ENROLLMENT AND BASIC SUPPORT GUARANTEE INFORMATION</t>
  </si>
  <si>
    <t>ESTIMATED</t>
  </si>
  <si>
    <t>ACTUAL YEAR</t>
  </si>
  <si>
    <t>YEAR</t>
  </si>
  <si>
    <t>Pre-kindergarten</t>
  </si>
  <si>
    <t>(NRS 388.490)</t>
  </si>
  <si>
    <t>x .6 =</t>
  </si>
  <si>
    <t>Kindergarten</t>
  </si>
  <si>
    <t>Elementary</t>
  </si>
  <si>
    <t>Secondary</t>
  </si>
  <si>
    <t>Ungraded</t>
  </si>
  <si>
    <r>
      <t>Deduct</t>
    </r>
    <r>
      <rPr>
        <sz val="9"/>
        <rFont val="Arial"/>
        <family val="2"/>
      </rPr>
      <t xml:space="preserve"> students transported into</t>
    </r>
  </si>
  <si>
    <t>Nevada from out-of-state</t>
  </si>
  <si>
    <r>
      <t>Add</t>
    </r>
    <r>
      <rPr>
        <sz val="9"/>
        <rFont val="Arial"/>
        <family val="2"/>
      </rPr>
      <t xml:space="preserve"> students transported to</t>
    </r>
  </si>
  <si>
    <t>another state</t>
  </si>
  <si>
    <t>$</t>
  </si>
  <si>
    <t>Total basic support for enrollees (Line 9 time Line 10)</t>
  </si>
  <si>
    <t>Estimated number of special education program units</t>
  </si>
  <si>
    <t>X</t>
  </si>
  <si>
    <t>amount per unit</t>
  </si>
  <si>
    <t>TOTAL BASIC SUPPORT GUARANTEE (Line 11 + Line 12)</t>
  </si>
  <si>
    <t>LESS LOCAL FUNDS AVAILABLE:</t>
  </si>
  <si>
    <t>Estimated REGULAR Adult High School Diploma Program Revenue</t>
  </si>
  <si>
    <t>Indicate fund to be used:  (  )  General or (  )  Special Revenue</t>
  </si>
  <si>
    <t>Estimated PRISON Adult High School Diploma Program Revenue</t>
  </si>
  <si>
    <t>Other anticipated DSA revenue (describe):</t>
  </si>
  <si>
    <t>Schedule B-1, Page</t>
  </si>
  <si>
    <t xml:space="preserve">of </t>
  </si>
  <si>
    <t>1.</t>
  </si>
  <si>
    <t>3.</t>
  </si>
  <si>
    <t>4.</t>
  </si>
  <si>
    <t>5.</t>
  </si>
  <si>
    <t>GENERAL FUND</t>
  </si>
  <si>
    <t>School District</t>
  </si>
  <si>
    <t>1600</t>
  </si>
  <si>
    <t>Other</t>
  </si>
  <si>
    <t>1500</t>
  </si>
  <si>
    <t>4000</t>
  </si>
  <si>
    <t>4558</t>
  </si>
  <si>
    <t>5300</t>
  </si>
  <si>
    <t xml:space="preserve">FINAL </t>
  </si>
  <si>
    <t>1110</t>
  </si>
  <si>
    <t>Property Taxes</t>
  </si>
  <si>
    <t>1190</t>
  </si>
  <si>
    <t>4900</t>
  </si>
  <si>
    <t>4200</t>
  </si>
  <si>
    <t>4300</t>
  </si>
  <si>
    <t>4500</t>
  </si>
  <si>
    <t>4600</t>
  </si>
  <si>
    <t>4100</t>
  </si>
  <si>
    <t>1000</t>
  </si>
  <si>
    <t>5000</t>
  </si>
  <si>
    <t>OTHER SOURCES OF FUNDS</t>
  </si>
  <si>
    <t>5100</t>
  </si>
  <si>
    <t>Sale or Loss of Fixed Assets</t>
  </si>
  <si>
    <t>Transfers from Other Funds</t>
  </si>
  <si>
    <t>5400</t>
  </si>
  <si>
    <t>Sale of Bonds</t>
  </si>
  <si>
    <t>TOTAL OTHER SOURCES</t>
  </si>
  <si>
    <t>OPENING FUND BALANCE</t>
  </si>
  <si>
    <t>Reserved Opening Balance</t>
  </si>
  <si>
    <t>Unreserved Opening Balance</t>
  </si>
  <si>
    <t>TOTAL OPENING FUND BALANCE</t>
  </si>
  <si>
    <t>Prior Period Adjustments</t>
  </si>
  <si>
    <t>Residual Equity Transfers</t>
  </si>
  <si>
    <t>TOTAL ALL RESOURCES</t>
  </si>
  <si>
    <t>Fund - Budgeted Resources</t>
  </si>
  <si>
    <t>Schedule BB, Page _____of _____</t>
  </si>
  <si>
    <t>REVENUE</t>
  </si>
  <si>
    <t>FEDERAL SOURCES</t>
  </si>
  <si>
    <t>Unrestricted - State Agency</t>
  </si>
  <si>
    <t>4210</t>
  </si>
  <si>
    <t>Forest Reserve</t>
  </si>
  <si>
    <t>4290</t>
  </si>
  <si>
    <t>Restricted - Direct</t>
  </si>
  <si>
    <t>4321</t>
  </si>
  <si>
    <t>Johnson O'Malley Program</t>
  </si>
  <si>
    <t>4322</t>
  </si>
  <si>
    <t>Indian Education Program</t>
  </si>
  <si>
    <t>Restricted - State Agency</t>
  </si>
  <si>
    <t>4511</t>
  </si>
  <si>
    <t>IASA Title I Basic</t>
  </si>
  <si>
    <t>4514</t>
  </si>
  <si>
    <t>IASA Title I Migrant</t>
  </si>
  <si>
    <t>4515</t>
  </si>
  <si>
    <t>IASA Title VI, Innovative Programs</t>
  </si>
  <si>
    <t>4516</t>
  </si>
  <si>
    <t>Federal Class Size Reduction</t>
  </si>
  <si>
    <t>4517</t>
  </si>
  <si>
    <t>Comprehensive School Reform Programs</t>
  </si>
  <si>
    <t>4530</t>
  </si>
  <si>
    <t>Carl Perkins Occupational</t>
  </si>
  <si>
    <t>4531</t>
  </si>
  <si>
    <t>School to Careers</t>
  </si>
  <si>
    <t>4551</t>
  </si>
  <si>
    <t>School Lunch/Breakfast Programs</t>
  </si>
  <si>
    <t>Commodity Foods (in lieu)</t>
  </si>
  <si>
    <t>4560</t>
  </si>
  <si>
    <t>IDEA, Special Education Basic</t>
  </si>
  <si>
    <t>4561</t>
  </si>
  <si>
    <t>IDEA, Training</t>
  </si>
  <si>
    <t>4562</t>
  </si>
  <si>
    <t>IDEA Preschool Grants</t>
  </si>
  <si>
    <t>4572</t>
  </si>
  <si>
    <t>IDEA Title II, Eisenhower</t>
  </si>
  <si>
    <t>Other Restricted State Agency</t>
  </si>
  <si>
    <t>4601</t>
  </si>
  <si>
    <t>Drug Free Schools (IASA lV)</t>
  </si>
  <si>
    <t>4611</t>
  </si>
  <si>
    <t>Adult Education</t>
  </si>
  <si>
    <t>4612</t>
  </si>
  <si>
    <t>National Energy PL 95-619</t>
  </si>
  <si>
    <t>46XX</t>
  </si>
  <si>
    <t>Other Restricted - State</t>
  </si>
  <si>
    <t>4800</t>
  </si>
  <si>
    <t>Revenue in Lieu of Taxes</t>
  </si>
  <si>
    <t>4810</t>
  </si>
  <si>
    <t>Impact Aid</t>
  </si>
  <si>
    <t>Revenue for-on behalf of LEA</t>
  </si>
  <si>
    <t>TOTAL FEDERAL SOURCES</t>
  </si>
  <si>
    <t>LOCAL SOURCES</t>
  </si>
  <si>
    <t>1100</t>
  </si>
  <si>
    <t>Taxes</t>
  </si>
  <si>
    <t>1111</t>
  </si>
  <si>
    <t>Net Proceed of Mines</t>
  </si>
  <si>
    <t>1120</t>
  </si>
  <si>
    <t>School Support Taxes</t>
  </si>
  <si>
    <t>1130</t>
  </si>
  <si>
    <t>Franchise Taxes</t>
  </si>
  <si>
    <t>1140</t>
  </si>
  <si>
    <t>Governmental Services Tax</t>
  </si>
  <si>
    <t>1200</t>
  </si>
  <si>
    <t>1300</t>
  </si>
  <si>
    <t>Tuition</t>
  </si>
  <si>
    <t>1310</t>
  </si>
  <si>
    <t>Regular Day School</t>
  </si>
  <si>
    <t>1320</t>
  </si>
  <si>
    <t>Adult Continued Education</t>
  </si>
  <si>
    <t>1330</t>
  </si>
  <si>
    <t>Summer School</t>
  </si>
  <si>
    <t>1400</t>
  </si>
  <si>
    <t>Transportation Fees</t>
  </si>
  <si>
    <t>1410</t>
  </si>
  <si>
    <t>1420</t>
  </si>
  <si>
    <t>Earnings on Investments</t>
  </si>
  <si>
    <t>Food Service Revenue</t>
  </si>
  <si>
    <t>1610</t>
  </si>
  <si>
    <t>Daily Sales - School Lunch</t>
  </si>
  <si>
    <t>1620</t>
  </si>
  <si>
    <t>Daily Sales - School Breakfast</t>
  </si>
  <si>
    <t>1630</t>
  </si>
  <si>
    <t>Daily Sales - Special Milk</t>
  </si>
  <si>
    <t>1690</t>
  </si>
  <si>
    <t>1700</t>
  </si>
  <si>
    <t>Income from Pupil Activities</t>
  </si>
  <si>
    <t>1800</t>
  </si>
  <si>
    <t>Community Service Activities</t>
  </si>
  <si>
    <t>1900</t>
  </si>
  <si>
    <t>Other Revenues</t>
  </si>
  <si>
    <t>1910</t>
  </si>
  <si>
    <t>1920</t>
  </si>
  <si>
    <t>Donations</t>
  </si>
  <si>
    <t>1940/50</t>
  </si>
  <si>
    <t>Services Provided other Governments</t>
  </si>
  <si>
    <t>1990</t>
  </si>
  <si>
    <t>TOTAL LOCAL SOURCES</t>
  </si>
  <si>
    <t>3000</t>
  </si>
  <si>
    <t>REVENUE FROM STATE SOURCES</t>
  </si>
  <si>
    <t>Distributive School Fund</t>
  </si>
  <si>
    <t>3200</t>
  </si>
  <si>
    <t>3800</t>
  </si>
  <si>
    <t>In Lieu of Taxes</t>
  </si>
  <si>
    <t>3900</t>
  </si>
  <si>
    <t>For-on behalf of LEA</t>
  </si>
  <si>
    <t>TOTAL STATE SOURCES</t>
  </si>
  <si>
    <t>Regular</t>
  </si>
  <si>
    <t>Special</t>
  </si>
  <si>
    <t>Nonpublic School</t>
  </si>
  <si>
    <t>Community Services</t>
  </si>
  <si>
    <t>Undistributed Expenditures</t>
  </si>
  <si>
    <t>Fund Transfers</t>
  </si>
  <si>
    <t>Contingency</t>
  </si>
  <si>
    <t>Ending Balance</t>
  </si>
  <si>
    <t>General Subtotal</t>
  </si>
  <si>
    <t>DEBT SERVICE</t>
  </si>
  <si>
    <t>SUBTOTAL APPROPRIATION FUNDS</t>
  </si>
  <si>
    <t>Special Revenue</t>
  </si>
  <si>
    <t>Proprietary:</t>
  </si>
  <si>
    <t>Food Service</t>
  </si>
  <si>
    <t>SUBTOTAL OTHER FUNDS</t>
  </si>
  <si>
    <t>TOTAL ALL FUNDS</t>
  </si>
  <si>
    <t xml:space="preserve"> </t>
  </si>
  <si>
    <t>NET ALL FUNDS</t>
  </si>
  <si>
    <r>
      <t>Less:</t>
    </r>
    <r>
      <rPr>
        <sz val="11"/>
        <rFont val="Arial"/>
        <family val="2"/>
      </rPr>
      <t xml:space="preserve">  Interfund Transfers</t>
    </r>
  </si>
  <si>
    <t>Nevada Department of Taxation</t>
  </si>
  <si>
    <t>Entity:</t>
  </si>
  <si>
    <t>1550 East College Parkway, Suite 115</t>
  </si>
  <si>
    <t>Carson City, NV  89706-7921</t>
  </si>
  <si>
    <t xml:space="preserve">herewith submits the (TENTATIVE) --- (FINAL) budget for the </t>
  </si>
  <si>
    <t xml:space="preserve">fiscal year ending </t>
  </si>
  <si>
    <t xml:space="preserve">This budget contains </t>
  </si>
  <si>
    <t xml:space="preserve">The property tax rates computed herein are based on preliminary data.  If the final state computed revenue limitation permits, </t>
  </si>
  <si>
    <t xml:space="preserve">the tax rate will be increased by an amount not to exceed </t>
  </si>
  <si>
    <t>lowered.</t>
  </si>
  <si>
    <t>and</t>
  </si>
  <si>
    <t xml:space="preserve">Copies of this budget have been filed for public record and inspection in the offices enumerated in NRS 354.596 (Local </t>
  </si>
  <si>
    <t>Government Budget and Finance Act).</t>
  </si>
  <si>
    <t>CERTIFICATION</t>
  </si>
  <si>
    <t>APPROVED BY THE GOVERNING BOARD</t>
  </si>
  <si>
    <t>I</t>
  </si>
  <si>
    <t xml:space="preserve">        (Printed Name)</t>
  </si>
  <si>
    <t>(Title)</t>
  </si>
  <si>
    <t>certify that all applicable funds and financial</t>
  </si>
  <si>
    <t>operations of this Local Government are</t>
  </si>
  <si>
    <t>listed herein</t>
  </si>
  <si>
    <t>Signed</t>
  </si>
  <si>
    <t xml:space="preserve">Dated:  </t>
  </si>
  <si>
    <t>SCHEDULED PUBLIC HEARING:</t>
  </si>
  <si>
    <t>Date and Time</t>
  </si>
  <si>
    <t>Publication Date</t>
  </si>
  <si>
    <t xml:space="preserve">Place:  </t>
  </si>
  <si>
    <t>L O B B Y I N G   E X P E N S E   E S T I M A T E</t>
  </si>
  <si>
    <t xml:space="preserve">separate statement of anticipated expenses relating to activities designed to influence the passage </t>
  </si>
  <si>
    <t>or defeat of legislation in an upcoming legislative session.</t>
  </si>
  <si>
    <t>1.  Activity:</t>
  </si>
  <si>
    <t>2.  Funding Source:</t>
  </si>
  <si>
    <t>3.  Transportation</t>
  </si>
  <si>
    <t>5.  Salaries and Wages</t>
  </si>
  <si>
    <t xml:space="preserve">8.  Supplies, equipment &amp; facilities; other personnel and </t>
  </si>
  <si>
    <t xml:space="preserve">     services spent in Carson City</t>
  </si>
  <si>
    <t>Total</t>
  </si>
  <si>
    <r>
      <t xml:space="preserve">Pursuant to NRS 354.600 (3), </t>
    </r>
    <r>
      <rPr>
        <b/>
        <sz val="10"/>
        <rFont val="Arial"/>
        <family val="2"/>
      </rPr>
      <t>each</t>
    </r>
    <r>
      <rPr>
        <sz val="10"/>
        <rFont val="Arial"/>
        <family val="2"/>
      </rPr>
      <t xml:space="preserve"> (emphasis added) local government budget must obtain a</t>
    </r>
  </si>
  <si>
    <t>funds, including Debt Service, requiring property tax revenues totaling $</t>
  </si>
  <si>
    <t>governmental fund types with estimated expenditures of $</t>
  </si>
  <si>
    <t>proprietary funds with estimated expenses of  $</t>
  </si>
  <si>
    <t>4.  Lodging and meals</t>
  </si>
  <si>
    <t>6.  Compensation to lobbyists</t>
  </si>
  <si>
    <t>7.  Entertainment</t>
  </si>
  <si>
    <t>ACTUAL PRIOR</t>
  </si>
  <si>
    <t>YEAR ENDING</t>
  </si>
  <si>
    <t xml:space="preserve">CURRENT </t>
  </si>
  <si>
    <t xml:space="preserve">TENTATIVE </t>
  </si>
  <si>
    <t>APPROVED</t>
  </si>
  <si>
    <t xml:space="preserve">OTHER RESOURCES AND </t>
  </si>
  <si>
    <t>FUND BALANCE</t>
  </si>
  <si>
    <r>
      <t xml:space="preserve">Total </t>
    </r>
    <r>
      <rPr>
        <b/>
        <sz val="9"/>
        <rFont val="Arial"/>
        <family val="2"/>
      </rPr>
      <t>WEIGHTED</t>
    </r>
    <r>
      <rPr>
        <sz val="9"/>
        <rFont val="Arial"/>
        <family val="2"/>
      </rPr>
      <t xml:space="preserve"> enrollment</t>
    </r>
  </si>
  <si>
    <t>=</t>
  </si>
  <si>
    <t>7.</t>
  </si>
  <si>
    <t>9.</t>
  </si>
  <si>
    <t>12.</t>
  </si>
  <si>
    <t>Page: _______</t>
  </si>
  <si>
    <t>11.</t>
  </si>
  <si>
    <t>13.</t>
  </si>
  <si>
    <t>14.</t>
  </si>
  <si>
    <t>000</t>
  </si>
  <si>
    <t>ESTIMATED YEAR</t>
  </si>
  <si>
    <t>Grades 1-12 &amp; Ungraded</t>
  </si>
  <si>
    <t>Nevada (*)</t>
  </si>
  <si>
    <t>6,</t>
  </si>
  <si>
    <t>(*) Report weighted enrollment</t>
  </si>
  <si>
    <t>TOTAL ENROLLMENT</t>
  </si>
  <si>
    <t xml:space="preserve">8. </t>
  </si>
  <si>
    <t>Apportionment Enrollment, Highest of three Years</t>
  </si>
  <si>
    <t>Hold Harmless Enrollment</t>
  </si>
  <si>
    <t>10.</t>
  </si>
  <si>
    <t>10a.</t>
  </si>
  <si>
    <t>Supplemental Support per Student (Does not include Hold Harmless)</t>
  </si>
  <si>
    <t>Total basic support for school district:</t>
  </si>
  <si>
    <t>12a.</t>
  </si>
  <si>
    <t xml:space="preserve">   Amount per Unit:</t>
  </si>
  <si>
    <t>TOTAL BASIC SUPPORT GUARANTEE (Line 11 + Line 12a)</t>
  </si>
  <si>
    <t>15</t>
  </si>
  <si>
    <t>General Fund</t>
  </si>
  <si>
    <t>17.</t>
  </si>
  <si>
    <t xml:space="preserve">Indicate fund to be used: </t>
  </si>
  <si>
    <t>18.</t>
  </si>
  <si>
    <t>19.</t>
  </si>
  <si>
    <t>20.</t>
  </si>
  <si>
    <r>
      <t xml:space="preserve">Deduct </t>
    </r>
    <r>
      <rPr>
        <sz val="9"/>
        <rFont val="Arial"/>
        <family val="2"/>
      </rPr>
      <t>students transported into</t>
    </r>
  </si>
  <si>
    <r>
      <t>Add</t>
    </r>
    <r>
      <rPr>
        <sz val="9"/>
        <rFont val="Arial"/>
        <family val="2"/>
      </rPr>
      <t xml:space="preserve"> students transported from</t>
    </r>
  </si>
  <si>
    <t>25 cent Property Tax</t>
  </si>
  <si>
    <t>Schedule B-1(Alt), Page</t>
  </si>
  <si>
    <t>2.</t>
  </si>
  <si>
    <t>6.     Subtotal</t>
  </si>
  <si>
    <t>8.</t>
  </si>
  <si>
    <t>9.     Total WEIGHTED enrollment</t>
  </si>
  <si>
    <r>
      <t>LESS</t>
    </r>
    <r>
      <rPr>
        <sz val="9"/>
        <rFont val="Arial"/>
        <family val="2"/>
      </rPr>
      <t xml:space="preserve"> LOCAL FUNDS AVAILABLE:</t>
    </r>
  </si>
  <si>
    <t>Vocational &amp; Technical</t>
  </si>
  <si>
    <t>Co-curricular &amp; Extra Curricular</t>
  </si>
  <si>
    <t>Miscellaneous</t>
  </si>
  <si>
    <t>Rentals</t>
  </si>
  <si>
    <t>5200</t>
  </si>
  <si>
    <t xml:space="preserve"> If the final computation requires, the tax rate will be </t>
  </si>
  <si>
    <t>Update all fiscal year reference to the appropriate fiscal year.</t>
  </si>
  <si>
    <t>Actual Prior</t>
  </si>
  <si>
    <t>Estimated Current</t>
  </si>
  <si>
    <t>Budget Year</t>
  </si>
  <si>
    <t>Form 15 and</t>
  </si>
  <si>
    <t xml:space="preserve">   1st day of budget year</t>
  </si>
  <si>
    <t>Schedule C-1</t>
  </si>
  <si>
    <t xml:space="preserve">Updated on </t>
  </si>
  <si>
    <t>1112</t>
  </si>
  <si>
    <t>Net Proceeds of Mines - Prior Year</t>
  </si>
  <si>
    <t>Other Taxes</t>
  </si>
  <si>
    <t>1191</t>
  </si>
  <si>
    <t>1192</t>
  </si>
  <si>
    <t>1612</t>
  </si>
  <si>
    <t>1613</t>
  </si>
  <si>
    <t>District Activities Revenue</t>
  </si>
  <si>
    <t>1950/60</t>
  </si>
  <si>
    <t>3110</t>
  </si>
  <si>
    <t>3115</t>
  </si>
  <si>
    <t>Special Education - DSA Funding</t>
  </si>
  <si>
    <t>3220</t>
  </si>
  <si>
    <t>Adult High School Diploma</t>
  </si>
  <si>
    <t>3210</t>
  </si>
  <si>
    <t>Special Transportation</t>
  </si>
  <si>
    <t>Unrestricted - Direct Fed Gov't</t>
  </si>
  <si>
    <t>Issuance of Bonds</t>
  </si>
  <si>
    <t>5110</t>
  </si>
  <si>
    <t>Bond Principal</t>
  </si>
  <si>
    <t>5120</t>
  </si>
  <si>
    <t>Premium/Discount of Bond Sale</t>
  </si>
  <si>
    <t>Gain/Loss on Disposal of Assets</t>
  </si>
  <si>
    <t>Loan Proceeds (&gt; 12 months)</t>
  </si>
  <si>
    <t>5500</t>
  </si>
  <si>
    <t>Capital lease Proceeds</t>
  </si>
  <si>
    <t>5600</t>
  </si>
  <si>
    <t>Other Long-Term Debt Proceeds</t>
  </si>
  <si>
    <t>OTHER FINANCING SOURCES</t>
  </si>
  <si>
    <t>TOTAL OTHER FINANCING SOURCES</t>
  </si>
  <si>
    <t>8000</t>
  </si>
  <si>
    <t>1611</t>
  </si>
  <si>
    <t>Restricted Funding/Grants-in-Aid Rev</t>
  </si>
  <si>
    <t>1614</t>
  </si>
  <si>
    <t>Daily Sales - After-School Program</t>
  </si>
  <si>
    <t>Local Gov Units - Not School Districts</t>
  </si>
  <si>
    <t>16.</t>
  </si>
  <si>
    <t>STATE SHARE (Line 13 - Line 14 - Line 15)</t>
  </si>
  <si>
    <t>15.     25 cent Property Tax</t>
  </si>
  <si>
    <t>STATE SHARE (Line 8 - Line 9 - Line 10)</t>
  </si>
  <si>
    <t>REVENUE TO:</t>
  </si>
  <si>
    <t>Special Education Special Revenue Fund</t>
  </si>
  <si>
    <t>Tax Revenue</t>
  </si>
  <si>
    <t xml:space="preserve">3230 </t>
  </si>
  <si>
    <t>Class Size Reduction</t>
  </si>
  <si>
    <t>For/on behalf of School District</t>
  </si>
  <si>
    <t>Net Proceeds of Mines</t>
  </si>
  <si>
    <t>Revenue for-on behalf of School District</t>
  </si>
  <si>
    <t>1150</t>
  </si>
  <si>
    <t>Residential Construction Tax</t>
  </si>
  <si>
    <t>Reserved Opening Balance (NPM)</t>
  </si>
  <si>
    <t>Opening Balance (Other)</t>
  </si>
  <si>
    <t>Form 30</t>
  </si>
  <si>
    <r>
      <t>2.60</t>
    </r>
    <r>
      <rPr>
        <sz val="9"/>
        <rFont val="Arial"/>
        <family val="2"/>
      </rPr>
      <t xml:space="preserve"> percent Local School Support Tax (LSST)</t>
    </r>
  </si>
  <si>
    <r>
      <t xml:space="preserve">14.     </t>
    </r>
    <r>
      <rPr>
        <b/>
        <sz val="9"/>
        <rFont val="Arial"/>
        <family val="2"/>
      </rPr>
      <t>2.60</t>
    </r>
    <r>
      <rPr>
        <sz val="9"/>
        <rFont val="Arial"/>
        <family val="2"/>
      </rPr>
      <t xml:space="preserve"> percent Local School Support Tax (LSST)</t>
    </r>
  </si>
  <si>
    <t>Page _____</t>
  </si>
  <si>
    <t>Lobbying Expense Estimate</t>
  </si>
  <si>
    <t xml:space="preserve">Nevada Legislature:  80th Session; February 4, 2019 to June 3, 2019        </t>
  </si>
  <si>
    <t>2018/2019</t>
  </si>
  <si>
    <t>2019-2020</t>
  </si>
  <si>
    <t>June 30, 2020</t>
  </si>
  <si>
    <t>FY 2019-20</t>
  </si>
  <si>
    <t>July 1, 2019</t>
  </si>
  <si>
    <t>BUDGET YEAR ENDING 06/30/20</t>
  </si>
  <si>
    <t>Special Education</t>
  </si>
  <si>
    <t>Retirement Sick Leave</t>
  </si>
  <si>
    <t>Retirement Incentive</t>
  </si>
  <si>
    <t>State Grants</t>
  </si>
  <si>
    <t>Signing Bonus</t>
  </si>
  <si>
    <t>1193</t>
  </si>
  <si>
    <t>Boat Registrations</t>
  </si>
  <si>
    <t>Unrestricted - State Agency Schools to Road</t>
  </si>
  <si>
    <t>Other Financing Sources</t>
  </si>
  <si>
    <t xml:space="preserve">Page: </t>
  </si>
  <si>
    <t>Page:</t>
  </si>
  <si>
    <t>Interdistrict Payments</t>
  </si>
  <si>
    <t>Internal Service</t>
  </si>
  <si>
    <t>Adult Education -  Corrections</t>
  </si>
  <si>
    <t>Local Grants</t>
  </si>
  <si>
    <t>Summer School Programs</t>
  </si>
  <si>
    <t>Gifts and Donations</t>
  </si>
  <si>
    <t>Alternative Compensation</t>
  </si>
  <si>
    <t>Medicaid</t>
  </si>
  <si>
    <t>Workman's Comp Insurance</t>
  </si>
  <si>
    <t>Unemployment Insurance</t>
  </si>
  <si>
    <t>Health Insurance</t>
  </si>
  <si>
    <t>PCFP - English Learners</t>
  </si>
  <si>
    <t>(6)
CONTINGENCY</t>
  </si>
  <si>
    <t>NPM - Reserved Per NRS 387.1235</t>
  </si>
  <si>
    <t>PCFP - At Risk Pupils</t>
  </si>
  <si>
    <t>PCFP - Food Services and Transportation</t>
  </si>
  <si>
    <t>(3) 
EMPLOYEE BENEFITS</t>
  </si>
  <si>
    <t>(4) 
SERVICES SUPPLIES AND OTHER</t>
  </si>
  <si>
    <t>(7) 
ENDING FUND BALANCE</t>
  </si>
  <si>
    <t>Revolving</t>
  </si>
  <si>
    <t>Self-Insurance</t>
  </si>
  <si>
    <t>Other Special Revenue</t>
  </si>
  <si>
    <t>OTHER and PROPRIETARY FUNDS:  (List)</t>
  </si>
  <si>
    <t>Building and Sites</t>
  </si>
  <si>
    <t>Full Day Kindergarten</t>
  </si>
  <si>
    <t>Teachers School Supply Reimbursement</t>
  </si>
  <si>
    <t>Unemployment Compensation</t>
  </si>
  <si>
    <t>Workers Compensation</t>
  </si>
  <si>
    <t>Self-Insurance Health</t>
  </si>
  <si>
    <t>Gifted and Talented</t>
  </si>
  <si>
    <t>Other Instructional Programs (PK-12)</t>
  </si>
  <si>
    <t>Athletics</t>
  </si>
  <si>
    <t>Instruction Staff Support</t>
  </si>
  <si>
    <t>General Administration</t>
  </si>
  <si>
    <t>School Administration</t>
  </si>
  <si>
    <t>Central Services</t>
  </si>
  <si>
    <t>Operating/Maintenance Plant Service</t>
  </si>
  <si>
    <t>Other Support (All Objects)</t>
  </si>
  <si>
    <t>Student Support</t>
  </si>
  <si>
    <t>C &amp; D</t>
  </si>
  <si>
    <t>E</t>
  </si>
  <si>
    <t>B</t>
  </si>
  <si>
    <t>Budget Stabilization</t>
  </si>
  <si>
    <t>Private Purpose Trusts</t>
  </si>
  <si>
    <t>CP - 2018 Sales Tax Revenue Bond</t>
  </si>
  <si>
    <t>CP - 2019 Sales Tax Revenue Bond</t>
  </si>
  <si>
    <t>CP - WC1 Sales Tax Revenue Fund</t>
  </si>
  <si>
    <t>CP - 2005 AB299 Indian Colony Fund</t>
  </si>
  <si>
    <t>CP - Government Services Tax Fund</t>
  </si>
  <si>
    <t>CP - 2017A Extended Bond Rollover</t>
  </si>
  <si>
    <t>CP - 2019 Extended Bond Rollover</t>
  </si>
  <si>
    <t>Insurance Fund- Prop and Casualty</t>
  </si>
  <si>
    <t>Enterprise</t>
  </si>
  <si>
    <t>OPEB Trust Fund</t>
  </si>
  <si>
    <t>DEBT SERVICE - WC-1</t>
  </si>
  <si>
    <t>Debt Service</t>
  </si>
  <si>
    <t>Enterprise Operations</t>
  </si>
  <si>
    <t>Community Services Operations</t>
  </si>
  <si>
    <t>Land Acquisition Services</t>
  </si>
  <si>
    <t xml:space="preserve">Land Improvement </t>
  </si>
  <si>
    <t>Architectural &amp; Engineering Services</t>
  </si>
  <si>
    <t>Education Specifications Development Services</t>
  </si>
  <si>
    <t>Building Acquisition and Construction</t>
  </si>
  <si>
    <t>Site Improvements</t>
  </si>
  <si>
    <t>Building Improvements</t>
  </si>
  <si>
    <t>Other Facilities &amp; Acquisition &amp; Construction</t>
  </si>
  <si>
    <t>All Fund Applications (Expenditures)</t>
  </si>
  <si>
    <t>(5)
TRANSFERS OUT</t>
  </si>
  <si>
    <t>District Name:</t>
  </si>
  <si>
    <t>Prepared By:</t>
  </si>
  <si>
    <t>Budgeted Resources</t>
  </si>
  <si>
    <t>All Funding (Revenues)</t>
  </si>
  <si>
    <t>1 of 2</t>
  </si>
  <si>
    <t>2 of 2</t>
  </si>
  <si>
    <t>2000</t>
  </si>
  <si>
    <t>Support Services</t>
  </si>
  <si>
    <t>Noninstructional Services</t>
  </si>
  <si>
    <t>Facility Acquisition and Construction</t>
  </si>
  <si>
    <t>High School Construction</t>
  </si>
  <si>
    <t>Rollover Bond</t>
  </si>
  <si>
    <t>(8)
TOTAL FUND REQUIREMENTS</t>
  </si>
  <si>
    <t>Expendable Trust</t>
  </si>
  <si>
    <t>Other Grants and Donations</t>
  </si>
  <si>
    <t>Net Proceeds Mitigation</t>
  </si>
  <si>
    <t>Revenue Stabilization</t>
  </si>
  <si>
    <t>Building Reserve BGST/DMV</t>
  </si>
  <si>
    <t>District Bond Initiative</t>
  </si>
  <si>
    <t>Bond Fund</t>
  </si>
  <si>
    <t>Unresolved Budget Shortfall</t>
  </si>
  <si>
    <t>Capital Projects - 2017C Sales Tax</t>
  </si>
  <si>
    <t>Insurance Fund- Health Ins</t>
  </si>
  <si>
    <t>Insurance Fund- Workers Comp</t>
  </si>
  <si>
    <t>Local Funds</t>
  </si>
  <si>
    <t>State Projects</t>
  </si>
  <si>
    <t>New Nevada Plan</t>
  </si>
  <si>
    <t>NV Education Funding Plan</t>
  </si>
  <si>
    <t>Food Services</t>
  </si>
  <si>
    <t>Nutrition Services</t>
  </si>
  <si>
    <t>Capital Improvements</t>
  </si>
  <si>
    <t>Capital Projects</t>
  </si>
  <si>
    <t>Federal Grants</t>
  </si>
  <si>
    <t>Federal Projects</t>
  </si>
  <si>
    <t>Hot Lunch Program</t>
  </si>
  <si>
    <t>Extraordinary Maintenance</t>
  </si>
  <si>
    <t>Capital Projects Fund</t>
  </si>
  <si>
    <t>Tom Norrs Fiduciary</t>
  </si>
  <si>
    <t>H/A Insurance Fund</t>
  </si>
  <si>
    <t>COB</t>
  </si>
  <si>
    <t>Self-Insurance (unemployment)</t>
  </si>
  <si>
    <t>Insurance Loss Fund</t>
  </si>
  <si>
    <t>Adult Diploma</t>
  </si>
  <si>
    <t>Private Donations and Grants</t>
  </si>
  <si>
    <t>Bond Projects</t>
  </si>
  <si>
    <t>Group Insurance</t>
  </si>
  <si>
    <t>Teacherages</t>
  </si>
  <si>
    <t>Scholarship</t>
  </si>
  <si>
    <t>Expendable Trust and Agency</t>
  </si>
  <si>
    <t>Piper's Opera House</t>
  </si>
  <si>
    <t>Replacement</t>
  </si>
  <si>
    <t>Student Activity Account</t>
  </si>
  <si>
    <t>PCFP - English learners</t>
  </si>
  <si>
    <t>Tab</t>
  </si>
  <si>
    <t>Row 1, Column C enter your District's Name.</t>
  </si>
  <si>
    <t>Row 2, Column C enter the name of the person that is preparing this Pupil Centered Funding Budget.</t>
  </si>
  <si>
    <t>Do not populate: This revenue source is incorporated into the 3000 Revenue From State Sources - Pupil Centered Funding Plan (PCFP)</t>
  </si>
  <si>
    <t>Do not populate: This revenue source is replaced by PCFP - Adjusted Base Per Pupil</t>
  </si>
  <si>
    <t>Do not populate: This revenue source is replaced by the PCFP - Food Services and Transportation</t>
  </si>
  <si>
    <t>Do not populate: This revenue source is replaced by PCFP - pupils with a disability, English learners, at risk pupils and gifted and talented pupils</t>
  </si>
  <si>
    <t>LOCAL SOURCES section of the "PCFP - All Revenue BB" tab</t>
  </si>
  <si>
    <t>REVENUE FROM STATE SOURCES section of the "PCFP - All Revenue BB" tab</t>
  </si>
  <si>
    <t>FEDERAL SOURCES section of the "PCFP - All Revenue BB" tab</t>
  </si>
  <si>
    <t>OTHER FINANCING SOURCES section of the "PCFP - All Revenue BB" tab</t>
  </si>
  <si>
    <t>OPENING FUND BALANCE section of the "PCFP - All Revenue BB" tab</t>
  </si>
  <si>
    <t>Only populate if you receive the following State funded grants that are excluded from the PCFP; State Adult Education, CTE Allocation Grants, Continuing Teacher Incentives - Title I, Nevada Pre-K, Reginal Professional Development Program (RPDP), ED Tech-KLVX Satellite, Public Broadcasting System, PBS Datacasting Plan, Teach Nevada Scholarship</t>
  </si>
  <si>
    <t>Do not include or populate the State revenue sources that would be entered into a shaded rows that includes an instructional note.</t>
  </si>
  <si>
    <t>Do not include or populate the local revenue that would be entered into a shaded rows that includes an instructional note.</t>
  </si>
  <si>
    <t>INSTRUCTIONAL NOTES:</t>
  </si>
  <si>
    <t>PCFP</t>
  </si>
  <si>
    <t>(1)
PCFP
PROGRAM OR FUNCTION
(EXPENDITURES)</t>
  </si>
  <si>
    <t xml:space="preserve">PCFP </t>
  </si>
  <si>
    <t>PCFP - Special Education Fund</t>
  </si>
  <si>
    <t>Do not duplicate costs/expenditures if identified in the OTHER and PROPRIETARY FUNDS section.</t>
  </si>
  <si>
    <t>(2) 
SALARIES           AND WAGES</t>
  </si>
  <si>
    <t>PCFP - Gifted and Talented pupils</t>
  </si>
  <si>
    <t>PCFP - At risk pupils</t>
  </si>
  <si>
    <t>PCFP - Adjusted Base Per Pupil</t>
  </si>
  <si>
    <t>Do not duplicate costs/expenditures if identified in the GENERAL FUND and Undistributed Expenditures sections</t>
  </si>
  <si>
    <t>Test District</t>
  </si>
  <si>
    <t>Mickey Mouse</t>
  </si>
  <si>
    <t>Use the following totals to populate the PCFP designated revenue funding tiers</t>
  </si>
  <si>
    <t>PCFP-All Expense AA-1 Modified</t>
  </si>
  <si>
    <t>General Instruction: The PCFP - All Expense AA-1 Modified is based on the "Sch AA-1 Modified" of the Department of Taxation Budget Template.</t>
  </si>
  <si>
    <t>General Instructions: The PCFP - All Revenue AA-1 R is based on the "Sch AA-1 R" of the Department of Taxation Budget Template.</t>
  </si>
  <si>
    <t>PCFP (B) - Food Services Operations</t>
  </si>
  <si>
    <t>PCFP (B) - Student Transportation</t>
  </si>
  <si>
    <t>OTHER and PROPRIETARY FUNDS</t>
  </si>
  <si>
    <t>Schedule AA-1 Modified</t>
  </si>
  <si>
    <t>Schedule AA-1 R</t>
  </si>
  <si>
    <t>PCFP - At-risk pupils</t>
  </si>
  <si>
    <t xml:space="preserve">General Instruction: All sections of the PCFP - All Expense AA-1 Modified template has been altered in an effort to meet the budgetary line item needs of the 17 School Districts. </t>
  </si>
  <si>
    <t xml:space="preserve">The OTHER and PROPRIETARY FUNDS sections of the PCFP - All Expense AA-1 Modified template has been altered in an effort to meet the budgetary line item needs of the 17 School Districts. </t>
  </si>
  <si>
    <t xml:space="preserve">There may be a duplication of line items between the "Other" and "Proprietary" sections to meet the line Item needs of the 17 School districts. </t>
  </si>
  <si>
    <t>The line items have been place in alphabetical order.</t>
  </si>
  <si>
    <t>Populate the budgeted revenue totals from your District's 2020 Final Revised Budget (As of January 1st) from Column G.</t>
  </si>
  <si>
    <t>Populate State revenue sources as necessary according to the instruction notes for that individual row.</t>
  </si>
  <si>
    <t>General Instruction: Populate your District's total budgeted expenditures based on the activity groupings identified on Row 1, Columns C through H.</t>
  </si>
  <si>
    <t>The general fund section has been modified to include expenditure line item detail for the PCFP - Special Education Fund, English learners, At-risk pupils and Gifted and Talented pupils.</t>
  </si>
  <si>
    <r>
      <rPr>
        <b/>
        <sz val="10"/>
        <rFont val="Arial"/>
        <family val="2"/>
      </rPr>
      <t xml:space="preserve">NOTE: </t>
    </r>
    <r>
      <rPr>
        <sz val="10"/>
        <rFont val="Arial"/>
        <family val="2"/>
      </rPr>
      <t>If your district is going to use the "Other Funds" accounts to track Special Education Fund, English learners,  At-risk pupils and Gifted and Talented pupils expenditures do not enter the expenditures in the "General Fund" section.</t>
    </r>
  </si>
  <si>
    <t>The Undistributed Expenditures section has been modified to include expenditure line item detail for the PCFP - Food Services and Transportation</t>
  </si>
  <si>
    <r>
      <rPr>
        <b/>
        <sz val="10"/>
        <rFont val="Arial"/>
        <family val="2"/>
      </rPr>
      <t xml:space="preserve">NOTE: </t>
    </r>
    <r>
      <rPr>
        <sz val="10"/>
        <rFont val="Arial"/>
        <family val="2"/>
      </rPr>
      <t>If your district is going to use the "Other Funds" accounts to track Food Services and Transportation expenditures do not enter the expenditures in the "Undistributed Expenditures" section.</t>
    </r>
  </si>
  <si>
    <t>The other and proprietary fund section has been modified to include expenditure line item detail for the PCFP - Special Education Fund, English learners, At-risk pupils, Gifted and Talented pupils and Food Services and Transportation.</t>
  </si>
  <si>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If your district is going to use the "General Fund" accounts to track Special Education Fund, English learners,  At-risk pupils, Gifted and Talented pupils and Food Services and Transportation expenditures do not enter the expenditures in the "Other Funds"  and "Undistributed Expenditures" sections.</t>
    </r>
  </si>
  <si>
    <t>PCFP - All Revenue AA-1 R</t>
  </si>
  <si>
    <t>Populate using the funding amounts provided by the Commission on School Funding (CSF) and the Nevada Department of Education (DOE)</t>
  </si>
  <si>
    <t>Instructions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</si>
</sst>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[$-409]mmmm\ d\,\ yyyy;@"/>
    <numFmt numFmtId="166" formatCode="[$-409]m/d/yy\ h:mm\ AM/PM;@"/>
    <numFmt numFmtId="167" formatCode="mm/dd/yy;@"/>
    <numFmt numFmtId="168" formatCode="_(* #,##0_);_(* \(#,##0\);_(* &quot;-&quot;??_);_(@_)"/>
    <numFmt numFmtId="169" formatCode="[$-F800]dddd\,\ mmmm\ dd\,\ yyyy"/>
  </numFmts>
  <fonts count="30" x14ac:knownFonts="1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name val="Arial"/>
      <family val="2"/>
    </font>
    <font>
      <i/>
      <sz val="10"/>
      <name val="Arial"/>
      <family val="2"/>
    </font>
    <font>
      <b/>
      <u/>
      <sz val="11"/>
      <color indexed="12"/>
      <name val="Arial"/>
      <family val="2"/>
    </font>
    <font>
      <b/>
      <u/>
      <sz val="9"/>
      <name val="Arial"/>
      <family val="2"/>
    </font>
    <font>
      <sz val="9"/>
      <color indexed="12"/>
      <name val="Arial"/>
      <family val="2"/>
    </font>
    <font>
      <sz val="10"/>
      <name val="Arial"/>
      <family val="2"/>
    </font>
    <font>
      <b/>
      <sz val="11"/>
      <color rgb="FFFF0000"/>
      <name val="Arial"/>
      <family val="2"/>
    </font>
    <font>
      <b/>
      <u/>
      <sz val="10"/>
      <color rgb="FFFF0000"/>
      <name val="Arial"/>
      <family val="2"/>
    </font>
    <font>
      <u/>
      <sz val="1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lightGray"/>
    </fill>
    <fill>
      <patternFill patternType="solid">
        <fgColor theme="4" tint="-0.49998474074526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</cellStyleXfs>
  <cellXfs count="39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43" fontId="3" fillId="0" borderId="0" xfId="0" applyNumberFormat="1" applyFont="1" applyBorder="1" applyAlignment="1">
      <alignment horizontal="center"/>
    </xf>
    <xf numFmtId="0" fontId="3" fillId="0" borderId="0" xfId="0" quotePrefix="1" applyFont="1"/>
    <xf numFmtId="0" fontId="3" fillId="0" borderId="0" xfId="0" applyFont="1" applyAlignment="1">
      <alignment horizontal="center"/>
    </xf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right"/>
    </xf>
    <xf numFmtId="49" fontId="5" fillId="0" borderId="0" xfId="0" applyNumberFormat="1" applyFont="1"/>
    <xf numFmtId="0" fontId="5" fillId="0" borderId="0" xfId="0" applyFont="1" applyAlignment="1">
      <alignment horizontal="left"/>
    </xf>
    <xf numFmtId="0" fontId="5" fillId="0" borderId="2" xfId="0" applyFont="1" applyBorder="1"/>
    <xf numFmtId="0" fontId="9" fillId="0" borderId="0" xfId="0" applyFont="1"/>
    <xf numFmtId="49" fontId="9" fillId="0" borderId="0" xfId="0" applyNumberFormat="1" applyFont="1" applyBorder="1" applyAlignment="1">
      <alignment horizontal="left"/>
    </xf>
    <xf numFmtId="49" fontId="5" fillId="0" borderId="3" xfId="0" applyNumberFormat="1" applyFont="1" applyBorder="1" applyAlignment="1">
      <alignment horizontal="left"/>
    </xf>
    <xf numFmtId="0" fontId="5" fillId="0" borderId="4" xfId="0" applyFont="1" applyBorder="1"/>
    <xf numFmtId="164" fontId="5" fillId="0" borderId="5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49" fontId="5" fillId="0" borderId="6" xfId="0" applyNumberFormat="1" applyFont="1" applyBorder="1" applyAlignment="1">
      <alignment horizontal="left" wrapText="1"/>
    </xf>
    <xf numFmtId="0" fontId="5" fillId="0" borderId="6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horizontal="left"/>
    </xf>
    <xf numFmtId="41" fontId="5" fillId="0" borderId="0" xfId="0" applyNumberFormat="1" applyFont="1"/>
    <xf numFmtId="0" fontId="5" fillId="0" borderId="7" xfId="0" applyFont="1" applyBorder="1" applyAlignment="1">
      <alignment horizontal="center"/>
    </xf>
    <xf numFmtId="37" fontId="5" fillId="0" borderId="0" xfId="0" applyNumberFormat="1" applyFont="1"/>
    <xf numFmtId="0" fontId="13" fillId="0" borderId="0" xfId="0" applyFont="1"/>
    <xf numFmtId="0" fontId="13" fillId="0" borderId="0" xfId="0" applyFont="1" applyBorder="1"/>
    <xf numFmtId="0" fontId="13" fillId="0" borderId="6" xfId="0" applyFont="1" applyBorder="1"/>
    <xf numFmtId="0" fontId="0" fillId="0" borderId="6" xfId="0" applyBorder="1"/>
    <xf numFmtId="0" fontId="0" fillId="0" borderId="0" xfId="0" applyBorder="1"/>
    <xf numFmtId="44" fontId="1" fillId="0" borderId="0" xfId="3" applyFont="1"/>
    <xf numFmtId="41" fontId="0" fillId="0" borderId="6" xfId="0" applyNumberFormat="1" applyBorder="1"/>
    <xf numFmtId="41" fontId="0" fillId="0" borderId="0" xfId="0" applyNumberFormat="1"/>
    <xf numFmtId="41" fontId="0" fillId="0" borderId="1" xfId="0" applyNumberFormat="1" applyBorder="1"/>
    <xf numFmtId="0" fontId="6" fillId="0" borderId="0" xfId="0" applyFont="1" applyAlignment="1">
      <alignment horizontal="right"/>
    </xf>
    <xf numFmtId="0" fontId="7" fillId="0" borderId="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3" fillId="0" borderId="11" xfId="0" applyFont="1" applyBorder="1"/>
    <xf numFmtId="0" fontId="1" fillId="0" borderId="11" xfId="0" applyFont="1" applyBorder="1"/>
    <xf numFmtId="0" fontId="0" fillId="0" borderId="11" xfId="0" applyBorder="1"/>
    <xf numFmtId="0" fontId="13" fillId="0" borderId="12" xfId="0" applyFont="1" applyBorder="1"/>
    <xf numFmtId="0" fontId="13" fillId="0" borderId="10" xfId="0" applyFont="1" applyBorder="1"/>
    <xf numFmtId="0" fontId="3" fillId="0" borderId="13" xfId="0" applyFont="1" applyBorder="1"/>
    <xf numFmtId="0" fontId="5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left" wrapText="1"/>
    </xf>
    <xf numFmtId="0" fontId="5" fillId="0" borderId="7" xfId="0" applyFont="1" applyBorder="1" applyAlignment="1">
      <alignment wrapText="1"/>
    </xf>
    <xf numFmtId="164" fontId="5" fillId="0" borderId="15" xfId="0" applyNumberFormat="1" applyFont="1" applyBorder="1" applyAlignment="1">
      <alignment horizontal="center"/>
    </xf>
    <xf numFmtId="0" fontId="5" fillId="0" borderId="2" xfId="0" applyFont="1" applyBorder="1" applyAlignment="1">
      <alignment wrapText="1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left"/>
    </xf>
    <xf numFmtId="0" fontId="13" fillId="0" borderId="0" xfId="0" applyFont="1" applyProtection="1">
      <protection locked="0"/>
    </xf>
    <xf numFmtId="38" fontId="13" fillId="0" borderId="6" xfId="0" applyNumberFormat="1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right"/>
      <protection locked="0"/>
    </xf>
    <xf numFmtId="0" fontId="13" fillId="0" borderId="16" xfId="0" applyFont="1" applyBorder="1" applyAlignment="1" applyProtection="1">
      <protection locked="0"/>
    </xf>
    <xf numFmtId="0" fontId="13" fillId="0" borderId="0" xfId="0" applyFont="1" applyBorder="1" applyAlignment="1" applyProtection="1">
      <protection locked="0"/>
    </xf>
    <xf numFmtId="0" fontId="13" fillId="0" borderId="16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3" fillId="0" borderId="6" xfId="0" applyFont="1" applyBorder="1" applyProtection="1">
      <protection locked="0"/>
    </xf>
    <xf numFmtId="0" fontId="13" fillId="0" borderId="17" xfId="0" applyFont="1" applyBorder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166" fontId="13" fillId="0" borderId="0" xfId="0" applyNumberFormat="1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0" fontId="3" fillId="0" borderId="0" xfId="0" applyFont="1" applyProtection="1">
      <protection locked="0"/>
    </xf>
    <xf numFmtId="167" fontId="3" fillId="0" borderId="0" xfId="0" applyNumberFormat="1" applyFont="1"/>
    <xf numFmtId="0" fontId="3" fillId="0" borderId="0" xfId="0" applyFont="1" applyProtection="1"/>
    <xf numFmtId="43" fontId="3" fillId="0" borderId="6" xfId="0" applyNumberFormat="1" applyFont="1" applyBorder="1" applyProtection="1">
      <protection locked="0"/>
    </xf>
    <xf numFmtId="43" fontId="3" fillId="0" borderId="6" xfId="0" applyNumberFormat="1" applyFont="1" applyBorder="1" applyAlignment="1" applyProtection="1">
      <alignment horizontal="center"/>
      <protection hidden="1"/>
    </xf>
    <xf numFmtId="0" fontId="3" fillId="0" borderId="6" xfId="0" applyFont="1" applyBorder="1" applyProtection="1">
      <protection locked="0"/>
    </xf>
    <xf numFmtId="43" fontId="3" fillId="0" borderId="6" xfId="0" applyNumberFormat="1" applyFont="1" applyBorder="1" applyAlignment="1" applyProtection="1">
      <alignment horizontal="center"/>
      <protection locked="0"/>
    </xf>
    <xf numFmtId="0" fontId="2" fillId="0" borderId="0" xfId="0" applyFont="1"/>
    <xf numFmtId="0" fontId="2" fillId="0" borderId="0" xfId="0" quotePrefix="1" applyFont="1"/>
    <xf numFmtId="43" fontId="2" fillId="0" borderId="6" xfId="0" applyNumberFormat="1" applyFont="1" applyBorder="1" applyAlignment="1" applyProtection="1">
      <alignment horizontal="center"/>
      <protection hidden="1"/>
    </xf>
    <xf numFmtId="43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43" fontId="2" fillId="0" borderId="0" xfId="0" applyNumberFormat="1" applyFont="1" applyBorder="1" applyProtection="1">
      <protection hidden="1"/>
    </xf>
    <xf numFmtId="41" fontId="3" fillId="0" borderId="6" xfId="0" applyNumberFormat="1" applyFont="1" applyBorder="1" applyProtection="1">
      <protection locked="0"/>
    </xf>
    <xf numFmtId="41" fontId="3" fillId="0" borderId="18" xfId="0" applyNumberFormat="1" applyFont="1" applyBorder="1" applyProtection="1">
      <protection locked="0"/>
    </xf>
    <xf numFmtId="41" fontId="3" fillId="0" borderId="6" xfId="0" applyNumberFormat="1" applyFont="1" applyBorder="1" applyProtection="1">
      <protection hidden="1"/>
    </xf>
    <xf numFmtId="168" fontId="3" fillId="0" borderId="6" xfId="1" applyNumberFormat="1" applyFont="1" applyBorder="1" applyProtection="1">
      <protection locked="0"/>
    </xf>
    <xf numFmtId="0" fontId="2" fillId="0" borderId="19" xfId="0" applyFont="1" applyBorder="1" applyAlignment="1" applyProtection="1">
      <alignment horizontal="center"/>
      <protection locked="0"/>
    </xf>
    <xf numFmtId="41" fontId="3" fillId="0" borderId="1" xfId="0" applyNumberFormat="1" applyFont="1" applyBorder="1" applyProtection="1">
      <protection hidden="1"/>
    </xf>
    <xf numFmtId="0" fontId="3" fillId="0" borderId="6" xfId="0" applyFont="1" applyBorder="1" applyAlignment="1" applyProtection="1">
      <alignment horizontal="center"/>
      <protection locked="0"/>
    </xf>
    <xf numFmtId="41" fontId="3" fillId="0" borderId="0" xfId="0" applyNumberFormat="1" applyFont="1" applyProtection="1">
      <protection hidden="1"/>
    </xf>
    <xf numFmtId="41" fontId="3" fillId="0" borderId="20" xfId="0" applyNumberFormat="1" applyFont="1" applyBorder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43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quotePrefix="1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3" fillId="0" borderId="1" xfId="0" applyFont="1" applyBorder="1" applyProtection="1">
      <protection locked="0"/>
    </xf>
    <xf numFmtId="0" fontId="3" fillId="0" borderId="13" xfId="0" applyFont="1" applyBorder="1" applyProtection="1">
      <protection locked="0"/>
    </xf>
    <xf numFmtId="5" fontId="3" fillId="0" borderId="20" xfId="0" applyNumberFormat="1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41" fontId="3" fillId="0" borderId="16" xfId="0" applyNumberFormat="1" applyFont="1" applyBorder="1" applyProtection="1">
      <protection locked="0"/>
    </xf>
    <xf numFmtId="0" fontId="5" fillId="0" borderId="21" xfId="0" applyFont="1" applyBorder="1" applyProtection="1">
      <protection locked="0"/>
    </xf>
    <xf numFmtId="0" fontId="5" fillId="0" borderId="6" xfId="0" applyFont="1" applyBorder="1" applyProtection="1">
      <protection locked="0"/>
    </xf>
    <xf numFmtId="41" fontId="5" fillId="0" borderId="10" xfId="0" applyNumberFormat="1" applyFont="1" applyBorder="1" applyProtection="1">
      <protection locked="0"/>
    </xf>
    <xf numFmtId="41" fontId="5" fillId="0" borderId="6" xfId="0" applyNumberFormat="1" applyFont="1" applyBorder="1" applyProtection="1">
      <protection locked="0"/>
    </xf>
    <xf numFmtId="0" fontId="5" fillId="0" borderId="10" xfId="0" applyFont="1" applyBorder="1" applyProtection="1">
      <protection locked="0"/>
    </xf>
    <xf numFmtId="41" fontId="5" fillId="0" borderId="22" xfId="0" applyNumberFormat="1" applyFont="1" applyBorder="1" applyProtection="1">
      <protection locked="0"/>
    </xf>
    <xf numFmtId="0" fontId="5" fillId="0" borderId="23" xfId="0" applyFont="1" applyBorder="1" applyProtection="1">
      <protection locked="0"/>
    </xf>
    <xf numFmtId="41" fontId="5" fillId="0" borderId="23" xfId="0" applyNumberFormat="1" applyFont="1" applyBorder="1" applyProtection="1">
      <protection locked="0"/>
    </xf>
    <xf numFmtId="41" fontId="5" fillId="0" borderId="2" xfId="0" applyNumberFormat="1" applyFont="1" applyBorder="1" applyProtection="1">
      <protection locked="0"/>
    </xf>
    <xf numFmtId="41" fontId="5" fillId="0" borderId="0" xfId="0" applyNumberFormat="1" applyFont="1" applyBorder="1" applyProtection="1">
      <protection locked="0"/>
    </xf>
    <xf numFmtId="0" fontId="5" fillId="0" borderId="24" xfId="0" applyFont="1" applyBorder="1" applyProtection="1">
      <protection locked="0"/>
    </xf>
    <xf numFmtId="41" fontId="5" fillId="0" borderId="24" xfId="0" applyNumberFormat="1" applyFont="1" applyBorder="1" applyProtection="1">
      <protection locked="0"/>
    </xf>
    <xf numFmtId="41" fontId="5" fillId="0" borderId="1" xfId="0" applyNumberFormat="1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26" xfId="0" applyFont="1" applyBorder="1" applyProtection="1">
      <protection locked="0"/>
    </xf>
    <xf numFmtId="41" fontId="5" fillId="0" borderId="0" xfId="0" applyNumberFormat="1" applyFont="1" applyProtection="1">
      <protection locked="0"/>
    </xf>
    <xf numFmtId="0" fontId="5" fillId="0" borderId="6" xfId="0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wrapText="1"/>
      <protection locked="0"/>
    </xf>
    <xf numFmtId="0" fontId="5" fillId="0" borderId="22" xfId="0" applyFont="1" applyBorder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37" fontId="5" fillId="0" borderId="0" xfId="0" applyNumberFormat="1" applyFont="1" applyProtection="1">
      <protection locked="0"/>
    </xf>
    <xf numFmtId="49" fontId="8" fillId="0" borderId="18" xfId="0" applyNumberFormat="1" applyFont="1" applyBorder="1" applyAlignment="1" applyProtection="1">
      <alignment horizontal="left"/>
      <protection locked="0"/>
    </xf>
    <xf numFmtId="0" fontId="8" fillId="0" borderId="21" xfId="0" applyFont="1" applyBorder="1" applyProtection="1">
      <protection locked="0"/>
    </xf>
    <xf numFmtId="49" fontId="5" fillId="0" borderId="18" xfId="0" applyNumberFormat="1" applyFont="1" applyBorder="1" applyAlignment="1" applyProtection="1">
      <alignment horizontal="left"/>
      <protection locked="0"/>
    </xf>
    <xf numFmtId="49" fontId="5" fillId="0" borderId="6" xfId="0" applyNumberFormat="1" applyFont="1" applyBorder="1" applyAlignment="1" applyProtection="1">
      <alignment horizontal="left"/>
      <protection locked="0"/>
    </xf>
    <xf numFmtId="41" fontId="5" fillId="0" borderId="21" xfId="0" applyNumberFormat="1" applyFont="1" applyBorder="1" applyProtection="1">
      <protection locked="0"/>
    </xf>
    <xf numFmtId="41" fontId="5" fillId="0" borderId="18" xfId="0" applyNumberFormat="1" applyFont="1" applyBorder="1" applyProtection="1">
      <protection locked="0"/>
    </xf>
    <xf numFmtId="49" fontId="8" fillId="0" borderId="1" xfId="0" applyNumberFormat="1" applyFont="1" applyBorder="1" applyAlignment="1" applyProtection="1">
      <alignment horizontal="left"/>
      <protection locked="0"/>
    </xf>
    <xf numFmtId="49" fontId="5" fillId="0" borderId="1" xfId="0" applyNumberFormat="1" applyFont="1" applyBorder="1" applyAlignment="1" applyProtection="1">
      <alignment horizontal="left"/>
      <protection locked="0"/>
    </xf>
    <xf numFmtId="49" fontId="8" fillId="0" borderId="20" xfId="0" applyNumberFormat="1" applyFont="1" applyBorder="1" applyAlignment="1" applyProtection="1">
      <alignment horizontal="left"/>
      <protection locked="0"/>
    </xf>
    <xf numFmtId="49" fontId="5" fillId="0" borderId="20" xfId="0" applyNumberFormat="1" applyFont="1" applyBorder="1" applyAlignment="1" applyProtection="1">
      <alignment horizontal="left"/>
      <protection locked="0"/>
    </xf>
    <xf numFmtId="0" fontId="8" fillId="0" borderId="27" xfId="0" applyFont="1" applyFill="1" applyBorder="1" applyProtection="1">
      <protection locked="0"/>
    </xf>
    <xf numFmtId="0" fontId="5" fillId="0" borderId="10" xfId="0" applyFont="1" applyFill="1" applyBorder="1" applyProtection="1"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0" fontId="5" fillId="0" borderId="18" xfId="0" applyFont="1" applyBorder="1" applyProtection="1">
      <protection locked="0"/>
    </xf>
    <xf numFmtId="49" fontId="8" fillId="0" borderId="18" xfId="0" applyNumberFormat="1" applyFont="1" applyBorder="1" applyProtection="1">
      <protection locked="0"/>
    </xf>
    <xf numFmtId="0" fontId="5" fillId="0" borderId="2" xfId="0" applyFont="1" applyBorder="1" applyProtection="1">
      <protection locked="0"/>
    </xf>
    <xf numFmtId="49" fontId="5" fillId="0" borderId="18" xfId="0" applyNumberFormat="1" applyFont="1" applyBorder="1" applyProtection="1">
      <protection locked="0"/>
    </xf>
    <xf numFmtId="49" fontId="5" fillId="0" borderId="6" xfId="0" applyNumberFormat="1" applyFont="1" applyBorder="1" applyProtection="1">
      <protection locked="0"/>
    </xf>
    <xf numFmtId="49" fontId="5" fillId="0" borderId="6" xfId="0" applyNumberFormat="1" applyFont="1" applyBorder="1" applyAlignment="1" applyProtection="1">
      <alignment vertical="top"/>
      <protection locked="0"/>
    </xf>
    <xf numFmtId="49" fontId="5" fillId="0" borderId="0" xfId="0" applyNumberFormat="1" applyFont="1" applyProtection="1">
      <protection locked="0"/>
    </xf>
    <xf numFmtId="49" fontId="8" fillId="0" borderId="1" xfId="0" applyNumberFormat="1" applyFont="1" applyBorder="1" applyProtection="1">
      <protection locked="0"/>
    </xf>
    <xf numFmtId="49" fontId="5" fillId="0" borderId="1" xfId="0" applyNumberFormat="1" applyFont="1" applyBorder="1" applyProtection="1">
      <protection locked="0"/>
    </xf>
    <xf numFmtId="0" fontId="5" fillId="0" borderId="1" xfId="0" applyFont="1" applyBorder="1" applyProtection="1">
      <protection locked="0"/>
    </xf>
    <xf numFmtId="49" fontId="8" fillId="0" borderId="9" xfId="0" applyNumberFormat="1" applyFont="1" applyBorder="1" applyProtection="1">
      <protection locked="0"/>
    </xf>
    <xf numFmtId="49" fontId="5" fillId="0" borderId="9" xfId="0" applyNumberFormat="1" applyFont="1" applyBorder="1" applyProtection="1">
      <protection locked="0"/>
    </xf>
    <xf numFmtId="0" fontId="5" fillId="0" borderId="8" xfId="0" applyFont="1" applyBorder="1" applyProtection="1">
      <protection locked="0"/>
    </xf>
    <xf numFmtId="41" fontId="5" fillId="0" borderId="8" xfId="0" applyNumberFormat="1" applyFont="1" applyBorder="1" applyProtection="1">
      <protection locked="0"/>
    </xf>
    <xf numFmtId="41" fontId="5" fillId="0" borderId="9" xfId="0" applyNumberFormat="1" applyFont="1" applyBorder="1" applyProtection="1">
      <protection locked="0"/>
    </xf>
    <xf numFmtId="49" fontId="8" fillId="0" borderId="6" xfId="0" applyNumberFormat="1" applyFont="1" applyBorder="1" applyProtection="1">
      <protection locked="0"/>
    </xf>
    <xf numFmtId="0" fontId="5" fillId="0" borderId="28" xfId="0" applyFont="1" applyBorder="1" applyProtection="1">
      <protection locked="0"/>
    </xf>
    <xf numFmtId="0" fontId="5" fillId="0" borderId="0" xfId="0" applyFont="1" applyBorder="1" applyProtection="1">
      <protection locked="0"/>
    </xf>
    <xf numFmtId="41" fontId="3" fillId="0" borderId="0" xfId="0" applyNumberFormat="1" applyFont="1" applyBorder="1" applyProtection="1">
      <protection hidden="1"/>
    </xf>
    <xf numFmtId="49" fontId="3" fillId="0" borderId="0" xfId="0" applyNumberFormat="1" applyFont="1" applyAlignment="1" applyProtection="1">
      <alignment horizontal="left"/>
      <protection locked="0"/>
    </xf>
    <xf numFmtId="49" fontId="3" fillId="0" borderId="1" xfId="0" applyNumberFormat="1" applyFont="1" applyBorder="1" applyAlignment="1" applyProtection="1">
      <alignment horizontal="left"/>
      <protection locked="0"/>
    </xf>
    <xf numFmtId="0" fontId="2" fillId="0" borderId="29" xfId="0" applyFont="1" applyBorder="1" applyAlignment="1" applyProtection="1">
      <alignment horizontal="center"/>
      <protection locked="0"/>
    </xf>
    <xf numFmtId="49" fontId="2" fillId="0" borderId="0" xfId="0" applyNumberFormat="1" applyFont="1" applyAlignment="1">
      <alignment horizontal="left"/>
    </xf>
    <xf numFmtId="0" fontId="5" fillId="2" borderId="10" xfId="0" applyFont="1" applyFill="1" applyBorder="1" applyProtection="1">
      <protection locked="0"/>
    </xf>
    <xf numFmtId="49" fontId="5" fillId="0" borderId="6" xfId="0" applyNumberFormat="1" applyFont="1" applyFill="1" applyBorder="1" applyAlignment="1" applyProtection="1">
      <alignment horizontal="left"/>
      <protection locked="0"/>
    </xf>
    <xf numFmtId="14" fontId="3" fillId="3" borderId="0" xfId="0" applyNumberFormat="1" applyFont="1" applyFill="1" applyAlignment="1" applyProtection="1">
      <alignment horizontal="right"/>
      <protection hidden="1"/>
    </xf>
    <xf numFmtId="0" fontId="5" fillId="3" borderId="0" xfId="0" applyFont="1" applyFill="1" applyProtection="1">
      <protection hidden="1"/>
    </xf>
    <xf numFmtId="167" fontId="5" fillId="3" borderId="10" xfId="0" applyNumberFormat="1" applyFont="1" applyFill="1" applyBorder="1" applyAlignment="1" applyProtection="1">
      <alignment horizontal="center" wrapText="1"/>
      <protection hidden="1"/>
    </xf>
    <xf numFmtId="0" fontId="5" fillId="3" borderId="10" xfId="0" applyFont="1" applyFill="1" applyBorder="1" applyProtection="1">
      <protection locked="0"/>
    </xf>
    <xf numFmtId="165" fontId="13" fillId="0" borderId="0" xfId="0" applyNumberFormat="1" applyFont="1" applyProtection="1">
      <protection locked="0"/>
    </xf>
    <xf numFmtId="14" fontId="13" fillId="0" borderId="0" xfId="0" applyNumberFormat="1" applyFont="1" applyAlignment="1" applyProtection="1">
      <alignment horizontal="right"/>
      <protection locked="0"/>
    </xf>
    <xf numFmtId="0" fontId="18" fillId="0" borderId="15" xfId="0" applyFont="1" applyBorder="1"/>
    <xf numFmtId="0" fontId="19" fillId="0" borderId="3" xfId="0" applyFont="1" applyBorder="1"/>
    <xf numFmtId="0" fontId="13" fillId="0" borderId="3" xfId="0" applyFont="1" applyBorder="1"/>
    <xf numFmtId="0" fontId="13" fillId="0" borderId="4" xfId="0" applyFont="1" applyBorder="1"/>
    <xf numFmtId="0" fontId="13" fillId="0" borderId="2" xfId="0" applyFont="1" applyBorder="1"/>
    <xf numFmtId="167" fontId="0" fillId="0" borderId="0" xfId="0" quotePrefix="1" applyNumberFormat="1" applyBorder="1"/>
    <xf numFmtId="14" fontId="13" fillId="0" borderId="0" xfId="0" applyNumberFormat="1" applyFont="1" applyBorder="1" applyAlignment="1">
      <alignment horizontal="left"/>
    </xf>
    <xf numFmtId="0" fontId="20" fillId="0" borderId="11" xfId="0" applyFont="1" applyBorder="1"/>
    <xf numFmtId="0" fontId="20" fillId="0" borderId="0" xfId="0" applyFont="1" applyBorder="1"/>
    <xf numFmtId="14" fontId="20" fillId="0" borderId="0" xfId="0" applyNumberFormat="1" applyFont="1" applyBorder="1"/>
    <xf numFmtId="49" fontId="5" fillId="0" borderId="6" xfId="0" applyNumberFormat="1" applyFont="1" applyFill="1" applyBorder="1" applyProtection="1">
      <protection locked="0"/>
    </xf>
    <xf numFmtId="0" fontId="5" fillId="0" borderId="21" xfId="0" applyFont="1" applyFill="1" applyBorder="1" applyProtection="1">
      <protection locked="0"/>
    </xf>
    <xf numFmtId="0" fontId="5" fillId="0" borderId="0" xfId="0" applyFont="1" applyFill="1" applyProtection="1">
      <protection locked="0"/>
    </xf>
    <xf numFmtId="49" fontId="5" fillId="0" borderId="18" xfId="0" applyNumberFormat="1" applyFont="1" applyBorder="1"/>
    <xf numFmtId="0" fontId="5" fillId="0" borderId="18" xfId="0" applyFont="1" applyBorder="1"/>
    <xf numFmtId="0" fontId="5" fillId="0" borderId="25" xfId="0" applyFont="1" applyBorder="1"/>
    <xf numFmtId="49" fontId="8" fillId="0" borderId="26" xfId="0" applyNumberFormat="1" applyFont="1" applyBorder="1" applyProtection="1">
      <protection locked="0"/>
    </xf>
    <xf numFmtId="49" fontId="5" fillId="0" borderId="18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/>
    <xf numFmtId="49" fontId="5" fillId="0" borderId="1" xfId="0" applyNumberFormat="1" applyFont="1" applyFill="1" applyBorder="1" applyAlignment="1" applyProtection="1">
      <alignment horizontal="left"/>
      <protection locked="0"/>
    </xf>
    <xf numFmtId="0" fontId="5" fillId="0" borderId="24" xfId="0" applyFont="1" applyFill="1" applyBorder="1" applyProtection="1">
      <protection locked="0"/>
    </xf>
    <xf numFmtId="49" fontId="5" fillId="0" borderId="20" xfId="0" applyNumberFormat="1" applyFont="1" applyFill="1" applyBorder="1" applyAlignment="1" applyProtection="1">
      <alignment horizontal="left"/>
      <protection locked="0"/>
    </xf>
    <xf numFmtId="0" fontId="5" fillId="0" borderId="10" xfId="0" applyFont="1" applyFill="1" applyBorder="1" applyAlignment="1" applyProtection="1">
      <alignment wrapText="1"/>
      <protection locked="0"/>
    </xf>
    <xf numFmtId="0" fontId="5" fillId="0" borderId="10" xfId="0" applyFont="1" applyFill="1" applyBorder="1" applyAlignment="1" applyProtection="1">
      <alignment horizontal="left"/>
      <protection locked="0"/>
    </xf>
    <xf numFmtId="41" fontId="3" fillId="0" borderId="16" xfId="0" applyNumberFormat="1" applyFont="1" applyBorder="1" applyProtection="1">
      <protection hidden="1"/>
    </xf>
    <xf numFmtId="49" fontId="3" fillId="0" borderId="0" xfId="0" applyNumberFormat="1" applyFont="1" applyBorder="1" applyAlignment="1">
      <alignment horizontal="left"/>
    </xf>
    <xf numFmtId="0" fontId="3" fillId="0" borderId="30" xfId="0" applyFont="1" applyBorder="1"/>
    <xf numFmtId="0" fontId="3" fillId="0" borderId="31" xfId="0" applyFont="1" applyBorder="1"/>
    <xf numFmtId="0" fontId="3" fillId="0" borderId="31" xfId="0" applyFont="1" applyBorder="1" applyAlignment="1">
      <alignment horizontal="center"/>
    </xf>
    <xf numFmtId="168" fontId="3" fillId="0" borderId="32" xfId="1" applyNumberFormat="1" applyFont="1" applyBorder="1" applyProtection="1">
      <protection locked="0"/>
    </xf>
    <xf numFmtId="0" fontId="3" fillId="0" borderId="33" xfId="0" applyFont="1" applyBorder="1"/>
    <xf numFmtId="0" fontId="3" fillId="0" borderId="16" xfId="0" applyFont="1" applyBorder="1"/>
    <xf numFmtId="0" fontId="3" fillId="0" borderId="16" xfId="0" applyFont="1" applyBorder="1" applyAlignment="1">
      <alignment horizontal="center"/>
    </xf>
    <xf numFmtId="168" fontId="3" fillId="0" borderId="34" xfId="0" applyNumberFormat="1" applyFont="1" applyBorder="1" applyProtection="1">
      <protection hidden="1"/>
    </xf>
    <xf numFmtId="0" fontId="3" fillId="0" borderId="0" xfId="0" applyFont="1" applyBorder="1" applyAlignment="1">
      <alignment horizontal="right"/>
    </xf>
    <xf numFmtId="49" fontId="5" fillId="0" borderId="6" xfId="0" applyNumberFormat="1" applyFont="1" applyBorder="1" applyAlignment="1">
      <alignment horizontal="left"/>
    </xf>
    <xf numFmtId="49" fontId="5" fillId="0" borderId="18" xfId="0" applyNumberFormat="1" applyFont="1" applyBorder="1" applyAlignment="1">
      <alignment horizontal="left"/>
    </xf>
    <xf numFmtId="0" fontId="5" fillId="0" borderId="18" xfId="0" applyFont="1" applyFill="1" applyBorder="1"/>
    <xf numFmtId="0" fontId="3" fillId="0" borderId="6" xfId="0" applyFont="1" applyFill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left"/>
      <protection hidden="1"/>
    </xf>
    <xf numFmtId="0" fontId="3" fillId="0" borderId="0" xfId="0" applyFont="1" applyFill="1" applyProtection="1">
      <protection locked="0"/>
    </xf>
    <xf numFmtId="14" fontId="3" fillId="0" borderId="0" xfId="0" applyNumberFormat="1" applyFont="1" applyFill="1" applyAlignment="1" applyProtection="1">
      <alignment horizontal="right"/>
      <protection hidden="1"/>
    </xf>
    <xf numFmtId="0" fontId="3" fillId="0" borderId="0" xfId="0" applyFont="1" applyFill="1" applyAlignment="1">
      <alignment horizontal="left"/>
    </xf>
    <xf numFmtId="0" fontId="3" fillId="0" borderId="0" xfId="0" applyFont="1" applyFill="1" applyProtection="1">
      <protection hidden="1"/>
    </xf>
    <xf numFmtId="0" fontId="3" fillId="0" borderId="0" xfId="0" applyNumberFormat="1" applyFont="1" applyFill="1" applyAlignment="1">
      <alignment horizontal="left"/>
    </xf>
    <xf numFmtId="14" fontId="3" fillId="0" borderId="0" xfId="0" applyNumberFormat="1" applyFont="1" applyFill="1" applyAlignment="1">
      <alignment horizontal="right"/>
    </xf>
    <xf numFmtId="0" fontId="5" fillId="0" borderId="0" xfId="0" applyFont="1" applyFill="1" applyProtection="1">
      <protection hidden="1"/>
    </xf>
    <xf numFmtId="167" fontId="5" fillId="0" borderId="10" xfId="0" applyNumberFormat="1" applyFont="1" applyFill="1" applyBorder="1" applyAlignment="1" applyProtection="1">
      <alignment horizontal="center" wrapText="1"/>
      <protection hidden="1"/>
    </xf>
    <xf numFmtId="167" fontId="0" fillId="0" borderId="0" xfId="0" applyNumberFormat="1" applyBorder="1"/>
    <xf numFmtId="0" fontId="9" fillId="0" borderId="0" xfId="0" applyFont="1" applyFill="1" applyAlignment="1" applyProtection="1">
      <alignment horizontal="right"/>
      <protection hidden="1"/>
    </xf>
    <xf numFmtId="0" fontId="13" fillId="0" borderId="0" xfId="0" applyFont="1" applyAlignment="1">
      <alignment horizontal="right"/>
    </xf>
    <xf numFmtId="0" fontId="2" fillId="0" borderId="0" xfId="0" applyFont="1" applyFill="1"/>
    <xf numFmtId="0" fontId="3" fillId="0" borderId="0" xfId="0" quotePrefix="1" applyFont="1" applyFill="1" applyProtection="1">
      <protection locked="0"/>
    </xf>
    <xf numFmtId="43" fontId="2" fillId="0" borderId="18" xfId="0" applyNumberFormat="1" applyFont="1" applyBorder="1" applyProtection="1">
      <protection hidden="1"/>
    </xf>
    <xf numFmtId="49" fontId="3" fillId="0" borderId="0" xfId="0" applyNumberFormat="1" applyFont="1" applyAlignment="1">
      <alignment horizontal="left" vertical="center"/>
    </xf>
    <xf numFmtId="0" fontId="3" fillId="2" borderId="0" xfId="0" applyFont="1" applyFill="1"/>
    <xf numFmtId="167" fontId="9" fillId="0" borderId="0" xfId="0" applyNumberFormat="1" applyFont="1" applyBorder="1"/>
    <xf numFmtId="37" fontId="5" fillId="0" borderId="0" xfId="0" applyNumberFormat="1" applyFont="1" applyBorder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12" xfId="0" applyFont="1" applyFill="1" applyBorder="1" applyAlignment="1" applyProtection="1">
      <alignment horizontal="left"/>
      <protection hidden="1"/>
    </xf>
    <xf numFmtId="41" fontId="5" fillId="0" borderId="28" xfId="0" applyNumberFormat="1" applyFont="1" applyBorder="1" applyProtection="1">
      <protection locked="0"/>
    </xf>
    <xf numFmtId="0" fontId="5" fillId="0" borderId="10" xfId="0" applyFont="1" applyFill="1" applyBorder="1" applyAlignment="1" applyProtection="1">
      <protection hidden="1"/>
    </xf>
    <xf numFmtId="49" fontId="5" fillId="0" borderId="11" xfId="0" applyNumberFormat="1" applyFont="1" applyBorder="1" applyAlignment="1">
      <alignment horizontal="left" wrapText="1"/>
    </xf>
    <xf numFmtId="49" fontId="5" fillId="0" borderId="12" xfId="0" applyNumberFormat="1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49" fontId="8" fillId="0" borderId="35" xfId="0" applyNumberFormat="1" applyFont="1" applyBorder="1" applyAlignment="1" applyProtection="1">
      <alignment horizontal="left"/>
      <protection locked="0"/>
    </xf>
    <xf numFmtId="49" fontId="5" fillId="0" borderId="35" xfId="0" applyNumberFormat="1" applyFont="1" applyBorder="1" applyAlignment="1" applyProtection="1">
      <alignment horizontal="left"/>
      <protection locked="0"/>
    </xf>
    <xf numFmtId="49" fontId="5" fillId="0" borderId="12" xfId="0" applyNumberFormat="1" applyFont="1" applyBorder="1" applyAlignment="1" applyProtection="1">
      <alignment horizontal="left"/>
      <protection locked="0"/>
    </xf>
    <xf numFmtId="49" fontId="5" fillId="0" borderId="12" xfId="0" applyNumberFormat="1" applyFont="1" applyFill="1" applyBorder="1" applyAlignment="1" applyProtection="1">
      <alignment horizontal="left"/>
      <protection locked="0"/>
    </xf>
    <xf numFmtId="49" fontId="5" fillId="0" borderId="35" xfId="0" applyNumberFormat="1" applyFont="1" applyFill="1" applyBorder="1" applyAlignment="1" applyProtection="1">
      <alignment horizontal="left"/>
      <protection locked="0"/>
    </xf>
    <xf numFmtId="0" fontId="5" fillId="0" borderId="35" xfId="0" applyFont="1" applyFill="1" applyBorder="1"/>
    <xf numFmtId="0" fontId="5" fillId="0" borderId="12" xfId="0" applyFont="1" applyFill="1" applyBorder="1"/>
    <xf numFmtId="49" fontId="8" fillId="0" borderId="36" xfId="0" applyNumberFormat="1" applyFont="1" applyFill="1" applyBorder="1" applyAlignment="1" applyProtection="1">
      <alignment horizontal="left"/>
      <protection locked="0"/>
    </xf>
    <xf numFmtId="49" fontId="8" fillId="0" borderId="37" xfId="0" applyNumberFormat="1" applyFont="1" applyFill="1" applyBorder="1" applyAlignment="1" applyProtection="1">
      <alignment horizontal="left"/>
      <protection locked="0"/>
    </xf>
    <xf numFmtId="49" fontId="8" fillId="0" borderId="36" xfId="0" applyNumberFormat="1" applyFont="1" applyBorder="1" applyAlignment="1" applyProtection="1">
      <alignment horizontal="left"/>
      <protection locked="0"/>
    </xf>
    <xf numFmtId="49" fontId="8" fillId="0" borderId="35" xfId="0" applyNumberFormat="1" applyFont="1" applyBorder="1" applyProtection="1">
      <protection locked="0"/>
    </xf>
    <xf numFmtId="49" fontId="5" fillId="0" borderId="35" xfId="0" applyNumberFormat="1" applyFont="1" applyBorder="1" applyProtection="1">
      <protection locked="0"/>
    </xf>
    <xf numFmtId="49" fontId="5" fillId="0" borderId="12" xfId="0" applyNumberFormat="1" applyFont="1" applyBorder="1" applyProtection="1">
      <protection locked="0"/>
    </xf>
    <xf numFmtId="49" fontId="8" fillId="0" borderId="36" xfId="0" applyNumberFormat="1" applyFont="1" applyBorder="1" applyProtection="1">
      <protection locked="0"/>
    </xf>
    <xf numFmtId="49" fontId="5" fillId="0" borderId="12" xfId="0" applyNumberFormat="1" applyFont="1" applyFill="1" applyBorder="1" applyProtection="1">
      <protection locked="0"/>
    </xf>
    <xf numFmtId="49" fontId="5" fillId="0" borderId="35" xfId="0" applyNumberFormat="1" applyFont="1" applyFill="1" applyBorder="1" applyProtection="1">
      <protection locked="0"/>
    </xf>
    <xf numFmtId="49" fontId="8" fillId="0" borderId="38" xfId="0" applyNumberFormat="1" applyFont="1" applyBorder="1" applyProtection="1">
      <protection locked="0"/>
    </xf>
    <xf numFmtId="49" fontId="8" fillId="0" borderId="11" xfId="0" applyNumberFormat="1" applyFont="1" applyBorder="1" applyProtection="1">
      <protection locked="0"/>
    </xf>
    <xf numFmtId="49" fontId="8" fillId="0" borderId="12" xfId="0" applyNumberFormat="1" applyFont="1" applyBorder="1" applyProtection="1">
      <protection locked="0"/>
    </xf>
    <xf numFmtId="0" fontId="5" fillId="0" borderId="0" xfId="0" applyFont="1" applyAlignment="1">
      <alignment horizontal="center"/>
    </xf>
    <xf numFmtId="0" fontId="8" fillId="0" borderId="1" xfId="0" applyFont="1" applyBorder="1" applyAlignment="1" applyProtection="1">
      <alignment horizontal="left"/>
      <protection locked="0"/>
    </xf>
    <xf numFmtId="0" fontId="8" fillId="0" borderId="39" xfId="0" applyFont="1" applyBorder="1" applyAlignment="1" applyProtection="1">
      <alignment horizontal="left"/>
      <protection locked="0"/>
    </xf>
    <xf numFmtId="0" fontId="5" fillId="0" borderId="12" xfId="0" applyFont="1" applyBorder="1" applyAlignment="1" applyProtection="1">
      <alignment horizontal="left"/>
      <protection locked="0"/>
    </xf>
    <xf numFmtId="0" fontId="5" fillId="0" borderId="12" xfId="0" applyFont="1" applyFill="1" applyBorder="1" applyAlignment="1" applyProtection="1">
      <alignment horizontal="left"/>
      <protection locked="0"/>
    </xf>
    <xf numFmtId="0" fontId="5" fillId="0" borderId="12" xfId="0" applyFont="1" applyFill="1" applyBorder="1" applyAlignment="1" applyProtection="1">
      <alignment horizontal="left" vertical="top"/>
      <protection locked="0"/>
    </xf>
    <xf numFmtId="0" fontId="8" fillId="0" borderId="41" xfId="0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8" fillId="0" borderId="40" xfId="0" applyFont="1" applyBorder="1" applyAlignment="1" applyProtection="1">
      <alignment horizontal="left"/>
      <protection locked="0"/>
    </xf>
    <xf numFmtId="0" fontId="5" fillId="0" borderId="39" xfId="0" applyFont="1" applyBorder="1" applyAlignment="1" applyProtection="1">
      <alignment horizontal="left"/>
      <protection locked="0"/>
    </xf>
    <xf numFmtId="0" fontId="8" fillId="0" borderId="26" xfId="0" applyFont="1" applyBorder="1" applyProtection="1">
      <protection locked="0"/>
    </xf>
    <xf numFmtId="41" fontId="5" fillId="0" borderId="26" xfId="0" applyNumberFormat="1" applyFont="1" applyBorder="1" applyProtection="1">
      <protection locked="0"/>
    </xf>
    <xf numFmtId="41" fontId="5" fillId="0" borderId="14" xfId="0" applyNumberFormat="1" applyFont="1" applyBorder="1" applyProtection="1">
      <protection locked="0"/>
    </xf>
    <xf numFmtId="37" fontId="5" fillId="0" borderId="0" xfId="0" applyNumberFormat="1" applyFont="1" applyAlignment="1">
      <alignment horizontal="right"/>
    </xf>
    <xf numFmtId="49" fontId="8" fillId="0" borderId="12" xfId="0" applyNumberFormat="1" applyFont="1" applyFill="1" applyBorder="1" applyAlignment="1" applyProtection="1">
      <alignment horizontal="left"/>
      <protection locked="0"/>
    </xf>
    <xf numFmtId="0" fontId="8" fillId="0" borderId="10" xfId="0" applyFont="1" applyFill="1" applyBorder="1" applyProtection="1">
      <protection locked="0"/>
    </xf>
    <xf numFmtId="0" fontId="5" fillId="0" borderId="10" xfId="0" applyFont="1" applyFill="1" applyBorder="1" applyAlignment="1" applyProtection="1">
      <alignment horizontal="left" wrapText="1"/>
      <protection locked="0"/>
    </xf>
    <xf numFmtId="0" fontId="5" fillId="0" borderId="35" xfId="0" applyFont="1" applyBorder="1" applyAlignment="1" applyProtection="1">
      <alignment horizontal="left"/>
      <protection locked="0"/>
    </xf>
    <xf numFmtId="0" fontId="10" fillId="0" borderId="21" xfId="0" applyFont="1" applyBorder="1" applyProtection="1">
      <protection locked="0"/>
    </xf>
    <xf numFmtId="0" fontId="8" fillId="0" borderId="12" xfId="0" applyFont="1" applyBorder="1" applyAlignment="1" applyProtection="1">
      <alignment horizontal="left"/>
      <protection locked="0"/>
    </xf>
    <xf numFmtId="0" fontId="5" fillId="0" borderId="35" xfId="0" applyFont="1" applyFill="1" applyBorder="1" applyAlignment="1" applyProtection="1">
      <protection locked="0"/>
    </xf>
    <xf numFmtId="0" fontId="5" fillId="0" borderId="21" xfId="0" applyFont="1" applyFill="1" applyBorder="1" applyAlignment="1" applyProtection="1">
      <protection locked="0"/>
    </xf>
    <xf numFmtId="41" fontId="5" fillId="0" borderId="42" xfId="0" applyNumberFormat="1" applyFont="1" applyBorder="1" applyProtection="1">
      <protection locked="0"/>
    </xf>
    <xf numFmtId="41" fontId="5" fillId="0" borderId="43" xfId="0" applyNumberFormat="1" applyFont="1" applyBorder="1" applyProtection="1">
      <protection locked="0"/>
    </xf>
    <xf numFmtId="49" fontId="8" fillId="0" borderId="44" xfId="0" applyNumberFormat="1" applyFont="1" applyBorder="1" applyProtection="1">
      <protection locked="0"/>
    </xf>
    <xf numFmtId="49" fontId="5" fillId="0" borderId="44" xfId="0" applyNumberFormat="1" applyFont="1" applyBorder="1" applyProtection="1">
      <protection locked="0"/>
    </xf>
    <xf numFmtId="0" fontId="5" fillId="0" borderId="44" xfId="0" applyFont="1" applyBorder="1" applyProtection="1">
      <protection locked="0"/>
    </xf>
    <xf numFmtId="41" fontId="5" fillId="0" borderId="44" xfId="0" applyNumberFormat="1" applyFont="1" applyBorder="1" applyProtection="1">
      <protection locked="0"/>
    </xf>
    <xf numFmtId="41" fontId="5" fillId="5" borderId="28" xfId="0" applyNumberFormat="1" applyFont="1" applyFill="1" applyBorder="1" applyProtection="1">
      <protection locked="0"/>
    </xf>
    <xf numFmtId="0" fontId="8" fillId="0" borderId="28" xfId="0" applyFont="1" applyBorder="1" applyAlignment="1">
      <alignment wrapText="1"/>
    </xf>
    <xf numFmtId="0" fontId="5" fillId="0" borderId="28" xfId="0" applyFont="1" applyBorder="1"/>
    <xf numFmtId="0" fontId="23" fillId="0" borderId="28" xfId="7" applyFont="1" applyBorder="1" applyAlignment="1" applyProtection="1">
      <alignment horizontal="left"/>
    </xf>
    <xf numFmtId="0" fontId="5" fillId="0" borderId="28" xfId="0" applyFont="1" applyFill="1" applyBorder="1"/>
    <xf numFmtId="41" fontId="5" fillId="0" borderId="28" xfId="0" applyNumberFormat="1" applyFont="1" applyBorder="1"/>
    <xf numFmtId="41" fontId="5" fillId="0" borderId="28" xfId="0" applyNumberFormat="1" applyFont="1" applyFill="1" applyBorder="1" applyProtection="1">
      <protection locked="0"/>
    </xf>
    <xf numFmtId="0" fontId="5" fillId="0" borderId="12" xfId="0" applyFont="1" applyBorder="1" applyAlignment="1" applyProtection="1">
      <alignment horizontal="right"/>
      <protection locked="0"/>
    </xf>
    <xf numFmtId="0" fontId="5" fillId="0" borderId="15" xfId="0" applyFont="1" applyFill="1" applyBorder="1" applyAlignment="1" applyProtection="1">
      <protection locked="0"/>
    </xf>
    <xf numFmtId="0" fontId="5" fillId="0" borderId="4" xfId="0" applyFont="1" applyFill="1" applyBorder="1" applyAlignment="1" applyProtection="1">
      <protection locked="0"/>
    </xf>
    <xf numFmtId="41" fontId="5" fillId="0" borderId="5" xfId="0" applyNumberFormat="1" applyFont="1" applyBorder="1" applyProtection="1">
      <protection locked="0"/>
    </xf>
    <xf numFmtId="0" fontId="8" fillId="0" borderId="23" xfId="0" applyFont="1" applyFill="1" applyBorder="1" applyAlignment="1" applyProtection="1">
      <protection locked="0"/>
    </xf>
    <xf numFmtId="41" fontId="5" fillId="0" borderId="45" xfId="0" applyNumberFormat="1" applyFont="1" applyBorder="1" applyProtection="1">
      <protection locked="0"/>
    </xf>
    <xf numFmtId="0" fontId="8" fillId="0" borderId="35" xfId="0" applyFont="1" applyBorder="1" applyAlignment="1" applyProtection="1">
      <alignment horizontal="left"/>
      <protection locked="0"/>
    </xf>
    <xf numFmtId="41" fontId="5" fillId="5" borderId="21" xfId="0" applyNumberFormat="1" applyFont="1" applyFill="1" applyBorder="1" applyProtection="1">
      <protection locked="0"/>
    </xf>
    <xf numFmtId="41" fontId="5" fillId="0" borderId="46" xfId="0" applyNumberFormat="1" applyFont="1" applyBorder="1" applyProtection="1"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left"/>
      <protection locked="0"/>
    </xf>
    <xf numFmtId="37" fontId="5" fillId="0" borderId="0" xfId="0" applyNumberFormat="1" applyFont="1" applyBorder="1"/>
    <xf numFmtId="0" fontId="8" fillId="0" borderId="12" xfId="0" applyFont="1" applyFill="1" applyBorder="1" applyAlignment="1" applyProtection="1">
      <alignment horizontal="left"/>
      <protection locked="0"/>
    </xf>
    <xf numFmtId="0" fontId="8" fillId="0" borderId="0" xfId="0" applyFont="1"/>
    <xf numFmtId="0" fontId="8" fillId="0" borderId="12" xfId="0" applyFont="1" applyFill="1" applyBorder="1" applyAlignment="1" applyProtection="1">
      <alignment horizontal="left" vertical="top"/>
      <protection locked="0"/>
    </xf>
    <xf numFmtId="0" fontId="8" fillId="0" borderId="10" xfId="0" applyFont="1" applyFill="1" applyBorder="1" applyAlignment="1" applyProtection="1">
      <alignment horizontal="left" wrapText="1"/>
      <protection locked="0"/>
    </xf>
    <xf numFmtId="0" fontId="8" fillId="0" borderId="0" xfId="0" applyFont="1" applyAlignment="1">
      <alignment horizontal="center"/>
    </xf>
    <xf numFmtId="0" fontId="8" fillId="0" borderId="38" xfId="0" quotePrefix="1" applyFont="1" applyBorder="1" applyAlignment="1">
      <alignment vertical="top" wrapText="1"/>
    </xf>
    <xf numFmtId="0" fontId="8" fillId="0" borderId="8" xfId="0" quotePrefix="1" applyFont="1" applyBorder="1" applyAlignment="1">
      <alignment horizontal="center" vertical="top" wrapText="1"/>
    </xf>
    <xf numFmtId="37" fontId="8" fillId="0" borderId="8" xfId="0" applyNumberFormat="1" applyFont="1" applyBorder="1" applyAlignment="1">
      <alignment horizontal="center" vertical="top" wrapText="1"/>
    </xf>
    <xf numFmtId="0" fontId="5" fillId="0" borderId="12" xfId="0" applyFont="1" applyFill="1" applyBorder="1" applyAlignment="1" applyProtection="1">
      <alignment horizontal="right"/>
      <protection locked="0"/>
    </xf>
    <xf numFmtId="49" fontId="8" fillId="0" borderId="3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0" fontId="6" fillId="0" borderId="0" xfId="0" applyFont="1"/>
    <xf numFmtId="0" fontId="5" fillId="0" borderId="28" xfId="7" applyFont="1" applyBorder="1" applyAlignment="1" applyProtection="1">
      <alignment horizontal="left"/>
    </xf>
    <xf numFmtId="37" fontId="8" fillId="0" borderId="9" xfId="0" applyNumberFormat="1" applyFont="1" applyBorder="1" applyAlignment="1">
      <alignment horizontal="center" vertical="top" wrapText="1"/>
    </xf>
    <xf numFmtId="41" fontId="5" fillId="0" borderId="35" xfId="0" applyNumberFormat="1" applyFont="1" applyBorder="1" applyProtection="1">
      <protection locked="0"/>
    </xf>
    <xf numFmtId="41" fontId="5" fillId="0" borderId="15" xfId="0" applyNumberFormat="1" applyFont="1" applyBorder="1" applyProtection="1">
      <protection locked="0"/>
    </xf>
    <xf numFmtId="41" fontId="5" fillId="0" borderId="41" xfId="0" applyNumberFormat="1" applyFont="1" applyBorder="1" applyProtection="1">
      <protection locked="0"/>
    </xf>
    <xf numFmtId="41" fontId="5" fillId="0" borderId="47" xfId="0" applyNumberFormat="1" applyFont="1" applyBorder="1" applyProtection="1">
      <protection locked="0"/>
    </xf>
    <xf numFmtId="0" fontId="8" fillId="0" borderId="28" xfId="0" applyFont="1" applyBorder="1"/>
    <xf numFmtId="0" fontId="5" fillId="0" borderId="28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22" fillId="0" borderId="28" xfId="0" applyFont="1" applyBorder="1"/>
    <xf numFmtId="0" fontId="5" fillId="0" borderId="14" xfId="0" applyFont="1" applyBorder="1"/>
    <xf numFmtId="0" fontId="8" fillId="0" borderId="44" xfId="0" applyFont="1" applyBorder="1"/>
    <xf numFmtId="49" fontId="5" fillId="0" borderId="12" xfId="0" applyNumberFormat="1" applyFont="1" applyFill="1" applyBorder="1" applyAlignment="1" applyProtection="1">
      <alignment horizontal="left" vertical="center"/>
      <protection locked="0"/>
    </xf>
    <xf numFmtId="49" fontId="5" fillId="0" borderId="18" xfId="0" applyNumberFormat="1" applyFont="1" applyBorder="1" applyAlignment="1">
      <alignment horizontal="left" vertical="center"/>
    </xf>
    <xf numFmtId="0" fontId="5" fillId="0" borderId="10" xfId="0" applyFont="1" applyFill="1" applyBorder="1" applyAlignment="1" applyProtection="1">
      <alignment vertical="center"/>
      <protection locked="0"/>
    </xf>
    <xf numFmtId="41" fontId="5" fillId="0" borderId="28" xfId="0" applyNumberFormat="1" applyFont="1" applyBorder="1" applyAlignment="1" applyProtection="1">
      <alignment vertical="center"/>
      <protection locked="0"/>
    </xf>
    <xf numFmtId="0" fontId="5" fillId="0" borderId="28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5" xfId="0" applyFont="1" applyBorder="1"/>
    <xf numFmtId="0" fontId="8" fillId="0" borderId="11" xfId="0" applyFont="1" applyBorder="1" applyAlignment="1" applyProtection="1">
      <alignment horizontal="left"/>
      <protection locked="0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1" fontId="5" fillId="5" borderId="24" xfId="0" applyNumberFormat="1" applyFont="1" applyFill="1" applyBorder="1" applyProtection="1">
      <protection locked="0"/>
    </xf>
    <xf numFmtId="41" fontId="5" fillId="5" borderId="28" xfId="0" applyNumberFormat="1" applyFont="1" applyFill="1" applyBorder="1" applyAlignment="1" applyProtection="1">
      <alignment vertical="center"/>
      <protection locked="0"/>
    </xf>
    <xf numFmtId="41" fontId="5" fillId="5" borderId="21" xfId="0" applyNumberFormat="1" applyFont="1" applyFill="1" applyBorder="1" applyAlignment="1" applyProtection="1">
      <alignment vertical="center"/>
      <protection locked="0"/>
    </xf>
    <xf numFmtId="0" fontId="5" fillId="5" borderId="28" xfId="0" applyFont="1" applyFill="1" applyBorder="1" applyProtection="1">
      <protection locked="0"/>
    </xf>
    <xf numFmtId="0" fontId="5" fillId="5" borderId="21" xfId="0" applyFont="1" applyFill="1" applyBorder="1" applyProtection="1">
      <protection locked="0"/>
    </xf>
    <xf numFmtId="41" fontId="5" fillId="5" borderId="10" xfId="0" applyNumberFormat="1" applyFont="1" applyFill="1" applyBorder="1" applyProtection="1">
      <protection locked="0"/>
    </xf>
    <xf numFmtId="41" fontId="5" fillId="5" borderId="43" xfId="0" applyNumberFormat="1" applyFont="1" applyFill="1" applyBorder="1" applyProtection="1">
      <protection locked="0"/>
    </xf>
    <xf numFmtId="41" fontId="5" fillId="5" borderId="27" xfId="0" applyNumberFormat="1" applyFont="1" applyFill="1" applyBorder="1" applyProtection="1">
      <protection locked="0"/>
    </xf>
    <xf numFmtId="41" fontId="5" fillId="5" borderId="14" xfId="0" applyNumberFormat="1" applyFont="1" applyFill="1" applyBorder="1" applyProtection="1">
      <protection locked="0"/>
    </xf>
    <xf numFmtId="41" fontId="5" fillId="5" borderId="8" xfId="0" applyNumberFormat="1" applyFont="1" applyFill="1" applyBorder="1" applyProtection="1">
      <protection locked="0"/>
    </xf>
    <xf numFmtId="41" fontId="5" fillId="5" borderId="44" xfId="0" applyNumberFormat="1" applyFont="1" applyFill="1" applyBorder="1" applyProtection="1">
      <protection locked="0"/>
    </xf>
    <xf numFmtId="49" fontId="5" fillId="0" borderId="11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24" fillId="0" borderId="28" xfId="7" applyFont="1" applyBorder="1" applyAlignment="1" applyProtection="1">
      <alignment horizontal="left"/>
    </xf>
    <xf numFmtId="0" fontId="9" fillId="0" borderId="28" xfId="7" applyFont="1" applyBorder="1" applyAlignment="1" applyProtection="1">
      <alignment horizontal="left"/>
    </xf>
    <xf numFmtId="0" fontId="8" fillId="0" borderId="41" xfId="0" applyFont="1" applyFill="1" applyBorder="1" applyAlignment="1" applyProtection="1">
      <protection locked="0"/>
    </xf>
    <xf numFmtId="0" fontId="5" fillId="0" borderId="45" xfId="0" applyFont="1" applyBorder="1"/>
    <xf numFmtId="0" fontId="5" fillId="0" borderId="44" xfId="0" applyFont="1" applyBorder="1"/>
    <xf numFmtId="0" fontId="25" fillId="6" borderId="10" xfId="0" applyFont="1" applyFill="1" applyBorder="1" applyProtection="1">
      <protection locked="0"/>
    </xf>
    <xf numFmtId="41" fontId="26" fillId="6" borderId="18" xfId="0" applyNumberFormat="1" applyFont="1" applyFill="1" applyBorder="1" applyAlignment="1" applyProtection="1">
      <alignment horizontal="right"/>
      <protection locked="0"/>
    </xf>
    <xf numFmtId="41" fontId="26" fillId="6" borderId="21" xfId="0" applyNumberFormat="1" applyFont="1" applyFill="1" applyBorder="1" applyAlignment="1" applyProtection="1">
      <protection locked="0"/>
    </xf>
    <xf numFmtId="49" fontId="26" fillId="6" borderId="6" xfId="0" applyNumberFormat="1" applyFont="1" applyFill="1" applyBorder="1" applyAlignment="1" applyProtection="1">
      <alignment horizontal="right"/>
      <protection locked="0"/>
    </xf>
    <xf numFmtId="0" fontId="26" fillId="6" borderId="10" xfId="0" applyFont="1" applyFill="1" applyBorder="1" applyProtection="1">
      <protection locked="0"/>
    </xf>
    <xf numFmtId="0" fontId="25" fillId="6" borderId="12" xfId="0" applyFont="1" applyFill="1" applyBorder="1" applyAlignment="1" applyProtection="1">
      <alignment horizontal="right"/>
      <protection locked="0"/>
    </xf>
    <xf numFmtId="0" fontId="25" fillId="6" borderId="12" xfId="0" applyFont="1" applyFill="1" applyBorder="1" applyAlignment="1" applyProtection="1">
      <alignment horizontal="left"/>
      <protection locked="0"/>
    </xf>
    <xf numFmtId="0" fontId="27" fillId="6" borderId="0" xfId="0" applyFont="1" applyFill="1" applyAlignment="1">
      <alignment horizontal="center"/>
    </xf>
    <xf numFmtId="0" fontId="27" fillId="6" borderId="0" xfId="0" applyFont="1" applyFill="1"/>
    <xf numFmtId="0" fontId="28" fillId="6" borderId="0" xfId="0" applyFont="1" applyFill="1"/>
    <xf numFmtId="44" fontId="28" fillId="6" borderId="0" xfId="3" applyFont="1" applyFill="1"/>
    <xf numFmtId="0" fontId="29" fillId="0" borderId="0" xfId="0" applyFont="1" applyAlignment="1">
      <alignment horizontal="center"/>
    </xf>
    <xf numFmtId="0" fontId="13" fillId="0" borderId="18" xfId="0" applyFont="1" applyBorder="1" applyAlignment="1" applyProtection="1">
      <alignment horizontal="left"/>
      <protection locked="0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38" fontId="13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right"/>
      <protection locked="0"/>
    </xf>
    <xf numFmtId="0" fontId="13" fillId="0" borderId="6" xfId="0" applyFont="1" applyBorder="1" applyAlignment="1" applyProtection="1">
      <alignment horizontal="right"/>
      <protection locked="0"/>
    </xf>
    <xf numFmtId="166" fontId="13" fillId="0" borderId="6" xfId="0" applyNumberFormat="1" applyFont="1" applyBorder="1" applyAlignment="1" applyProtection="1">
      <alignment horizontal="left"/>
      <protection locked="0"/>
    </xf>
    <xf numFmtId="0" fontId="13" fillId="0" borderId="6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0" xfId="0" applyFont="1" applyAlignment="1">
      <alignment horizontal="right"/>
    </xf>
    <xf numFmtId="49" fontId="3" fillId="0" borderId="6" xfId="0" applyNumberFormat="1" applyFont="1" applyBorder="1" applyAlignment="1" applyProtection="1">
      <alignment horizontal="center"/>
      <protection locked="0"/>
    </xf>
    <xf numFmtId="169" fontId="3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4" borderId="0" xfId="0" applyFont="1" applyFill="1" applyAlignment="1">
      <alignment horizontal="center"/>
    </xf>
    <xf numFmtId="0" fontId="5" fillId="3" borderId="12" xfId="0" applyFont="1" applyFill="1" applyBorder="1" applyAlignment="1" applyProtection="1">
      <alignment horizontal="center"/>
      <protection hidden="1"/>
    </xf>
    <xf numFmtId="0" fontId="5" fillId="3" borderId="6" xfId="0" applyFont="1" applyFill="1" applyBorder="1" applyAlignment="1" applyProtection="1">
      <alignment horizontal="center"/>
      <protection hidden="1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10">
    <cellStyle name="Comma" xfId="1" builtinId="3"/>
    <cellStyle name="Comma 2" xfId="2" xr:uid="{00000000-0005-0000-0000-000001000000}"/>
    <cellStyle name="Currency" xfId="3" builtinId="4"/>
    <cellStyle name="Currency 2" xfId="4" xr:uid="{00000000-0005-0000-0000-000003000000}"/>
    <cellStyle name="Currency 2 2" xfId="5" xr:uid="{00000000-0005-0000-0000-000004000000}"/>
    <cellStyle name="Currency 3" xfId="6" xr:uid="{00000000-0005-0000-0000-000005000000}"/>
    <cellStyle name="Hyperlink" xfId="7" builtinId="8"/>
    <cellStyle name="Normal" xfId="0" builtinId="0"/>
    <cellStyle name="Normal 2" xfId="8" xr:uid="{00000000-0005-0000-0000-000008000000}"/>
    <cellStyle name="Normal 3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141</xdr:row>
      <xdr:rowOff>9525</xdr:rowOff>
    </xdr:from>
    <xdr:to>
      <xdr:col>4</xdr:col>
      <xdr:colOff>85725</xdr:colOff>
      <xdr:row>143</xdr:row>
      <xdr:rowOff>0</xdr:rowOff>
    </xdr:to>
    <xdr:sp macro="" textlink="">
      <xdr:nvSpPr>
        <xdr:cNvPr id="122123" name="AutoShape 2">
          <a:extLst>
            <a:ext uri="{FF2B5EF4-FFF2-40B4-BE49-F238E27FC236}">
              <a16:creationId xmlns:a16="http://schemas.microsoft.com/office/drawing/2014/main" id="{00000000-0008-0000-0000-00000BDD0100}"/>
            </a:ext>
          </a:extLst>
        </xdr:cNvPr>
        <xdr:cNvSpPr>
          <a:spLocks/>
        </xdr:cNvSpPr>
      </xdr:nvSpPr>
      <xdr:spPr bwMode="auto">
        <a:xfrm>
          <a:off x="2543175" y="21917025"/>
          <a:ext cx="76200" cy="304800"/>
        </a:xfrm>
        <a:prstGeom prst="rightBrace">
          <a:avLst>
            <a:gd name="adj1" fmla="val 33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19050</xdr:rowOff>
        </xdr:from>
        <xdr:to>
          <xdr:col>11</xdr:col>
          <xdr:colOff>142875</xdr:colOff>
          <xdr:row>12</xdr:row>
          <xdr:rowOff>19050</xdr:rowOff>
        </xdr:to>
        <xdr:sp macro="" textlink="">
          <xdr:nvSpPr>
            <xdr:cNvPr id="21597" name="Object 93" hidden="1">
              <a:extLst>
                <a:ext uri="{63B3BB69-23CF-44E3-9099-C40C66FF867C}">
                  <a14:compatExt spid="_x0000_s21597"/>
                </a:ext>
                <a:ext uri="{FF2B5EF4-FFF2-40B4-BE49-F238E27FC236}">
                  <a16:creationId xmlns:a16="http://schemas.microsoft.com/office/drawing/2014/main" id="{00000000-0008-0000-0000-00005D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indexed="10"/>
  </sheetPr>
  <dimension ref="A1:K147"/>
  <sheetViews>
    <sheetView topLeftCell="A121" zoomScaleNormal="100" workbookViewId="0">
      <selection activeCell="C147" sqref="C147"/>
    </sheetView>
  </sheetViews>
  <sheetFormatPr defaultRowHeight="12" x14ac:dyDescent="0.2"/>
  <cols>
    <col min="1" max="1" width="8.140625" style="29" customWidth="1"/>
    <col min="2" max="2" width="8.7109375" style="29" customWidth="1"/>
    <col min="3" max="3" width="12.42578125" style="29" customWidth="1"/>
    <col min="4" max="4" width="8.7109375" style="29" customWidth="1"/>
    <col min="5" max="5" width="7.28515625" style="29" customWidth="1"/>
    <col min="6" max="6" width="9.140625" style="29"/>
    <col min="7" max="7" width="8" style="29" customWidth="1"/>
    <col min="8" max="8" width="10.5703125" style="29" customWidth="1"/>
    <col min="9" max="9" width="11.140625" style="29" customWidth="1"/>
    <col min="10" max="10" width="10.28515625" style="29" customWidth="1"/>
    <col min="11" max="11" width="5.42578125" style="29" customWidth="1"/>
    <col min="12" max="16384" width="9.140625" style="29"/>
  </cols>
  <sheetData>
    <row r="1" spans="1:11" x14ac:dyDescent="0.2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x14ac:dyDescent="0.2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x14ac:dyDescent="0.2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x14ac:dyDescent="0.2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x14ac:dyDescent="0.2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11" x14ac:dyDescent="0.2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1" x14ac:dyDescent="0.2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</row>
    <row r="8" spans="1:11" x14ac:dyDescent="0.2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</row>
    <row r="9" spans="1:11" x14ac:dyDescent="0.2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</row>
    <row r="10" spans="1:11" x14ac:dyDescent="0.2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1" x14ac:dyDescent="0.2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</row>
    <row r="12" spans="1:11" x14ac:dyDescent="0.2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</row>
    <row r="13" spans="1:11" x14ac:dyDescent="0.2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</row>
    <row r="14" spans="1:11" x14ac:dyDescent="0.2">
      <c r="A14" s="60" t="s">
        <v>194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</row>
    <row r="15" spans="1:11" x14ac:dyDescent="0.2">
      <c r="A15" s="60" t="s">
        <v>196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</row>
    <row r="16" spans="1:11" x14ac:dyDescent="0.2">
      <c r="A16" s="60" t="s">
        <v>197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</row>
    <row r="17" spans="1:11" x14ac:dyDescent="0.2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</row>
    <row r="18" spans="1:11" x14ac:dyDescent="0.2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</row>
    <row r="19" spans="1:11" x14ac:dyDescent="0.2">
      <c r="A19" s="372"/>
      <c r="B19" s="372"/>
      <c r="C19" s="372"/>
      <c r="D19" s="372"/>
      <c r="E19" s="372"/>
      <c r="F19" s="60" t="s">
        <v>198</v>
      </c>
      <c r="G19" s="60"/>
      <c r="H19" s="60"/>
      <c r="I19" s="60"/>
      <c r="J19" s="60"/>
      <c r="K19" s="60"/>
    </row>
    <row r="20" spans="1:11" x14ac:dyDescent="0.2">
      <c r="A20" s="373" t="s">
        <v>199</v>
      </c>
      <c r="B20" s="373"/>
      <c r="C20" s="170" t="str">
        <f>C137</f>
        <v>June 30, 2020</v>
      </c>
      <c r="D20" s="60"/>
      <c r="E20" s="60"/>
      <c r="F20" s="60"/>
      <c r="G20" s="60"/>
      <c r="H20" s="60"/>
      <c r="I20" s="60"/>
      <c r="J20" s="60"/>
      <c r="K20" s="60"/>
    </row>
    <row r="21" spans="1:11" x14ac:dyDescent="0.2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</row>
    <row r="22" spans="1:11" x14ac:dyDescent="0.2">
      <c r="A22" s="60" t="s">
        <v>200</v>
      </c>
      <c r="B22" s="60"/>
      <c r="C22" s="61"/>
      <c r="D22" s="60" t="s">
        <v>232</v>
      </c>
      <c r="E22" s="60"/>
      <c r="F22" s="60"/>
      <c r="G22" s="60"/>
      <c r="H22" s="60"/>
      <c r="I22" s="60"/>
      <c r="J22" s="374"/>
      <c r="K22" s="374"/>
    </row>
    <row r="23" spans="1:11" x14ac:dyDescent="0.2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</row>
    <row r="24" spans="1:11" x14ac:dyDescent="0.2">
      <c r="A24" s="60" t="s">
        <v>201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</row>
    <row r="25" spans="1:11" x14ac:dyDescent="0.2">
      <c r="A25" s="60" t="s">
        <v>202</v>
      </c>
      <c r="B25" s="60"/>
      <c r="C25" s="60"/>
      <c r="D25" s="60"/>
      <c r="E25" s="60"/>
      <c r="F25" s="61"/>
      <c r="G25" s="60" t="s">
        <v>292</v>
      </c>
      <c r="H25" s="60"/>
      <c r="I25" s="60"/>
      <c r="J25" s="60"/>
      <c r="K25" s="60"/>
    </row>
    <row r="26" spans="1:11" x14ac:dyDescent="0.2">
      <c r="A26" s="60" t="s">
        <v>203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</row>
    <row r="27" spans="1:11" x14ac:dyDescent="0.2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</row>
    <row r="28" spans="1:11" x14ac:dyDescent="0.2">
      <c r="A28" s="60" t="s">
        <v>200</v>
      </c>
      <c r="B28" s="60"/>
      <c r="C28" s="61"/>
      <c r="D28" s="60" t="s">
        <v>233</v>
      </c>
      <c r="E28" s="60"/>
      <c r="F28" s="60"/>
      <c r="G28" s="60"/>
      <c r="H28" s="60"/>
      <c r="I28" s="374"/>
      <c r="J28" s="374"/>
      <c r="K28" s="60" t="s">
        <v>204</v>
      </c>
    </row>
    <row r="29" spans="1:11" x14ac:dyDescent="0.2">
      <c r="A29" s="61"/>
      <c r="B29" s="60" t="s">
        <v>234</v>
      </c>
      <c r="C29" s="60"/>
      <c r="D29" s="60"/>
      <c r="E29" s="60"/>
      <c r="F29" s="374"/>
      <c r="G29" s="374"/>
      <c r="H29" s="60"/>
      <c r="I29" s="60"/>
      <c r="J29" s="60"/>
      <c r="K29" s="60"/>
    </row>
    <row r="30" spans="1:11" x14ac:dyDescent="0.2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</row>
    <row r="31" spans="1:11" x14ac:dyDescent="0.2">
      <c r="A31" s="60" t="s">
        <v>205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</row>
    <row r="32" spans="1:11" x14ac:dyDescent="0.2">
      <c r="A32" s="60" t="s">
        <v>206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</row>
    <row r="33" spans="1:11" x14ac:dyDescent="0.2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</row>
    <row r="34" spans="1:11" x14ac:dyDescent="0.2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</row>
    <row r="35" spans="1:11" x14ac:dyDescent="0.2">
      <c r="A35" s="60" t="s">
        <v>207</v>
      </c>
      <c r="B35" s="60"/>
      <c r="C35" s="60"/>
      <c r="D35" s="60"/>
      <c r="E35" s="60"/>
      <c r="F35" s="60"/>
      <c r="G35" s="60" t="s">
        <v>208</v>
      </c>
      <c r="H35" s="60"/>
      <c r="I35" s="60"/>
      <c r="J35" s="60"/>
      <c r="K35" s="60"/>
    </row>
    <row r="36" spans="1:11" x14ac:dyDescent="0.2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</row>
    <row r="37" spans="1:11" ht="12.75" thickBot="1" x14ac:dyDescent="0.25">
      <c r="A37" s="62" t="s">
        <v>209</v>
      </c>
      <c r="B37" s="377"/>
      <c r="C37" s="377"/>
      <c r="D37" s="377"/>
      <c r="E37" s="60"/>
      <c r="F37" s="60"/>
      <c r="G37" s="63"/>
      <c r="H37" s="63"/>
      <c r="I37" s="63"/>
      <c r="J37" s="63"/>
      <c r="K37" s="60"/>
    </row>
    <row r="38" spans="1:11" x14ac:dyDescent="0.2">
      <c r="A38" s="60"/>
      <c r="B38" s="60" t="s">
        <v>210</v>
      </c>
      <c r="C38" s="60"/>
      <c r="D38" s="60"/>
      <c r="E38" s="60"/>
      <c r="F38" s="60"/>
      <c r="G38" s="64"/>
      <c r="H38" s="64"/>
      <c r="I38" s="64"/>
      <c r="J38" s="64"/>
      <c r="K38" s="60"/>
    </row>
    <row r="39" spans="1:11" ht="12.75" thickBot="1" x14ac:dyDescent="0.25">
      <c r="A39" s="60"/>
      <c r="B39" s="377"/>
      <c r="C39" s="377"/>
      <c r="D39" s="377"/>
      <c r="E39" s="60"/>
      <c r="F39" s="60"/>
      <c r="G39" s="63"/>
      <c r="H39" s="63"/>
      <c r="I39" s="63"/>
      <c r="J39" s="63"/>
      <c r="K39" s="60"/>
    </row>
    <row r="40" spans="1:11" x14ac:dyDescent="0.2">
      <c r="A40" s="60"/>
      <c r="B40" s="60"/>
      <c r="C40" s="60"/>
      <c r="D40" s="60" t="s">
        <v>211</v>
      </c>
      <c r="E40" s="60"/>
      <c r="F40" s="60"/>
      <c r="G40" s="64"/>
      <c r="H40" s="64"/>
      <c r="I40" s="64"/>
      <c r="J40" s="64"/>
      <c r="K40" s="60"/>
    </row>
    <row r="41" spans="1:11" ht="12.75" thickBot="1" x14ac:dyDescent="0.25">
      <c r="A41" s="60"/>
      <c r="B41" s="60" t="s">
        <v>212</v>
      </c>
      <c r="C41" s="60"/>
      <c r="D41" s="60"/>
      <c r="E41" s="60"/>
      <c r="F41" s="60"/>
      <c r="G41" s="63"/>
      <c r="H41" s="63"/>
      <c r="I41" s="63"/>
      <c r="J41" s="63"/>
      <c r="K41" s="60"/>
    </row>
    <row r="42" spans="1:11" x14ac:dyDescent="0.2">
      <c r="A42" s="60"/>
      <c r="B42" s="60" t="s">
        <v>213</v>
      </c>
      <c r="C42" s="60"/>
      <c r="D42" s="60"/>
      <c r="E42" s="60"/>
      <c r="F42" s="60"/>
      <c r="G42" s="64"/>
      <c r="H42" s="64"/>
      <c r="I42" s="64"/>
      <c r="J42" s="64"/>
      <c r="K42" s="60"/>
    </row>
    <row r="43" spans="1:11" ht="12.75" thickBot="1" x14ac:dyDescent="0.25">
      <c r="A43" s="60"/>
      <c r="B43" s="60" t="s">
        <v>214</v>
      </c>
      <c r="C43" s="60"/>
      <c r="D43" s="60"/>
      <c r="E43" s="60"/>
      <c r="F43" s="60"/>
      <c r="G43" s="63"/>
      <c r="H43" s="63"/>
      <c r="I43" s="63"/>
      <c r="J43" s="63"/>
      <c r="K43" s="60"/>
    </row>
    <row r="44" spans="1:11" x14ac:dyDescent="0.2">
      <c r="A44" s="60"/>
      <c r="B44" s="60"/>
      <c r="C44" s="60"/>
      <c r="D44" s="60"/>
      <c r="E44" s="60"/>
      <c r="F44" s="60"/>
      <c r="G44" s="64"/>
      <c r="H44" s="64"/>
      <c r="I44" s="64"/>
      <c r="J44" s="64"/>
      <c r="K44" s="60"/>
    </row>
    <row r="45" spans="1:11" ht="12.75" thickBot="1" x14ac:dyDescent="0.25">
      <c r="A45" s="60"/>
      <c r="B45" s="60"/>
      <c r="C45" s="60"/>
      <c r="D45" s="60"/>
      <c r="E45" s="60"/>
      <c r="F45" s="60"/>
      <c r="G45" s="63"/>
      <c r="H45" s="63"/>
      <c r="I45" s="63"/>
      <c r="J45" s="63"/>
      <c r="K45" s="60"/>
    </row>
    <row r="46" spans="1:11" ht="12.75" thickBot="1" x14ac:dyDescent="0.25">
      <c r="A46" s="60"/>
      <c r="B46" s="60" t="s">
        <v>215</v>
      </c>
      <c r="C46" s="65"/>
      <c r="D46" s="65"/>
      <c r="E46" s="60"/>
      <c r="F46" s="60"/>
      <c r="G46" s="60"/>
      <c r="H46" s="60"/>
      <c r="I46" s="60"/>
      <c r="J46" s="60"/>
      <c r="K46" s="60"/>
    </row>
    <row r="47" spans="1:11" ht="12.75" thickBot="1" x14ac:dyDescent="0.25">
      <c r="A47" s="60"/>
      <c r="B47" s="60"/>
      <c r="C47" s="60"/>
      <c r="D47" s="60"/>
      <c r="E47" s="60"/>
      <c r="F47" s="60"/>
      <c r="G47" s="65"/>
      <c r="H47" s="65"/>
      <c r="I47" s="65"/>
      <c r="J47" s="65"/>
      <c r="K47" s="60"/>
    </row>
    <row r="48" spans="1:11" x14ac:dyDescent="0.2">
      <c r="A48" s="60"/>
      <c r="B48" s="60"/>
      <c r="C48" s="66"/>
      <c r="D48" s="66"/>
      <c r="E48" s="60"/>
      <c r="F48" s="60"/>
      <c r="G48" s="60"/>
      <c r="H48" s="60"/>
      <c r="I48" s="60"/>
      <c r="J48" s="60"/>
      <c r="K48" s="60"/>
    </row>
    <row r="49" spans="1:11" ht="12.75" thickBot="1" x14ac:dyDescent="0.25">
      <c r="A49" s="60"/>
      <c r="B49" s="60" t="s">
        <v>216</v>
      </c>
      <c r="C49" s="67"/>
      <c r="D49" s="67"/>
      <c r="E49" s="60"/>
      <c r="F49" s="60"/>
      <c r="G49" s="65"/>
      <c r="H49" s="65"/>
      <c r="I49" s="65"/>
      <c r="J49" s="65"/>
      <c r="K49" s="60"/>
    </row>
    <row r="50" spans="1:11" x14ac:dyDescent="0.2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</row>
    <row r="51" spans="1:11" ht="12.75" thickBot="1" x14ac:dyDescent="0.25">
      <c r="A51" s="60"/>
      <c r="B51" s="60"/>
      <c r="C51" s="60"/>
      <c r="D51" s="60"/>
      <c r="E51" s="60"/>
      <c r="F51" s="60"/>
      <c r="G51" s="65"/>
      <c r="H51" s="65"/>
      <c r="I51" s="65"/>
      <c r="J51" s="65"/>
      <c r="K51" s="60"/>
    </row>
    <row r="52" spans="1:11" x14ac:dyDescent="0.2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</row>
    <row r="53" spans="1:11" ht="12.75" thickBot="1" x14ac:dyDescent="0.25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1:11" x14ac:dyDescent="0.2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</row>
    <row r="55" spans="1:11" x14ac:dyDescent="0.2">
      <c r="A55" s="60" t="s">
        <v>217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</row>
    <row r="56" spans="1:11" x14ac:dyDescent="0.2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</row>
    <row r="57" spans="1:11" ht="12.75" customHeight="1" x14ac:dyDescent="0.2">
      <c r="A57" s="375" t="s">
        <v>218</v>
      </c>
      <c r="B57" s="375"/>
      <c r="C57" s="378"/>
      <c r="D57" s="378"/>
      <c r="E57" s="378"/>
      <c r="F57" s="60"/>
      <c r="G57" s="376" t="s">
        <v>219</v>
      </c>
      <c r="H57" s="376"/>
      <c r="I57" s="379"/>
      <c r="J57" s="379"/>
      <c r="K57" s="379"/>
    </row>
    <row r="58" spans="1:11" ht="12.75" customHeight="1" x14ac:dyDescent="0.2">
      <c r="A58" s="69"/>
      <c r="B58" s="69"/>
      <c r="C58" s="70"/>
      <c r="D58" s="70"/>
      <c r="E58" s="70"/>
      <c r="F58" s="60"/>
      <c r="G58" s="62"/>
      <c r="H58" s="62"/>
      <c r="I58" s="71"/>
      <c r="J58" s="71"/>
      <c r="K58" s="71"/>
    </row>
    <row r="59" spans="1:11" ht="16.5" customHeight="1" x14ac:dyDescent="0.2">
      <c r="A59" s="62" t="s">
        <v>220</v>
      </c>
      <c r="B59" s="372"/>
      <c r="C59" s="372"/>
      <c r="D59" s="372"/>
      <c r="E59" s="372"/>
      <c r="F59" s="372"/>
      <c r="G59" s="62"/>
      <c r="H59" s="62"/>
      <c r="I59" s="71"/>
      <c r="J59" s="71"/>
      <c r="K59" s="71"/>
    </row>
    <row r="60" spans="1:11" ht="17.25" customHeight="1" x14ac:dyDescent="0.2">
      <c r="A60" s="60"/>
      <c r="B60" s="370"/>
      <c r="C60" s="370"/>
      <c r="D60" s="370"/>
      <c r="E60" s="370"/>
      <c r="F60" s="370"/>
      <c r="G60" s="66"/>
      <c r="H60" s="60"/>
      <c r="I60" s="62"/>
      <c r="J60" s="72" t="s">
        <v>250</v>
      </c>
      <c r="K60" s="60"/>
    </row>
    <row r="61" spans="1:11" x14ac:dyDescent="0.2">
      <c r="A61" s="60"/>
      <c r="B61" s="60"/>
      <c r="C61" s="60"/>
      <c r="D61" s="60"/>
      <c r="E61" s="60"/>
      <c r="F61" s="60"/>
      <c r="G61" s="66"/>
      <c r="H61" s="66"/>
      <c r="I61" s="66"/>
      <c r="J61" s="171">
        <f>C146</f>
        <v>43435</v>
      </c>
      <c r="K61" s="60"/>
    </row>
    <row r="62" spans="1:11" x14ac:dyDescent="0.2">
      <c r="G62" s="30"/>
      <c r="H62" s="30"/>
      <c r="I62" s="30"/>
      <c r="J62" s="30"/>
      <c r="K62" s="30"/>
    </row>
    <row r="121" spans="1:9" x14ac:dyDescent="0.2">
      <c r="A121" s="41"/>
      <c r="B121" s="30"/>
      <c r="C121" s="30"/>
      <c r="D121" s="30"/>
      <c r="E121" s="30"/>
      <c r="F121" s="30"/>
      <c r="G121" s="30"/>
      <c r="H121" s="30"/>
      <c r="I121" s="30"/>
    </row>
    <row r="122" spans="1:9" ht="12.75" x14ac:dyDescent="0.2">
      <c r="A122" s="42"/>
      <c r="B122" s="30"/>
      <c r="C122" s="30"/>
      <c r="D122" s="30"/>
      <c r="E122" s="30"/>
      <c r="F122" s="30"/>
      <c r="G122" s="30"/>
      <c r="H122" s="30"/>
      <c r="I122" s="30"/>
    </row>
    <row r="123" spans="1:9" ht="12.75" x14ac:dyDescent="0.2">
      <c r="A123" s="43"/>
      <c r="B123" s="33"/>
      <c r="C123" s="33"/>
      <c r="D123" s="30"/>
      <c r="E123" s="30"/>
      <c r="F123" s="30"/>
      <c r="G123" s="30"/>
      <c r="H123" s="30"/>
      <c r="I123" s="30"/>
    </row>
    <row r="124" spans="1:9" ht="12.75" x14ac:dyDescent="0.2">
      <c r="A124" s="43"/>
      <c r="B124" s="33"/>
      <c r="C124" s="33"/>
      <c r="D124" s="30"/>
      <c r="E124" s="30"/>
      <c r="F124" s="30"/>
      <c r="G124" s="30"/>
      <c r="H124" s="30"/>
      <c r="I124" s="30"/>
    </row>
    <row r="125" spans="1:9" ht="15" x14ac:dyDescent="0.25">
      <c r="A125" s="172" t="s">
        <v>293</v>
      </c>
      <c r="B125" s="173"/>
      <c r="C125" s="173"/>
      <c r="D125" s="173"/>
      <c r="E125" s="173"/>
      <c r="F125" s="173"/>
      <c r="G125" s="174"/>
      <c r="H125" s="175"/>
    </row>
    <row r="126" spans="1:9" x14ac:dyDescent="0.2">
      <c r="D126" s="30"/>
      <c r="E126" s="30"/>
      <c r="F126" s="30"/>
      <c r="G126" s="30"/>
      <c r="H126" s="176"/>
    </row>
    <row r="127" spans="1:9" x14ac:dyDescent="0.2">
      <c r="D127" s="30"/>
      <c r="E127" s="30"/>
      <c r="F127" s="30"/>
      <c r="G127" s="30"/>
      <c r="H127" s="176"/>
    </row>
    <row r="128" spans="1:9" x14ac:dyDescent="0.2">
      <c r="D128" s="30"/>
      <c r="E128" s="30"/>
      <c r="F128" s="30"/>
      <c r="G128" s="30"/>
      <c r="H128" s="176"/>
    </row>
    <row r="129" spans="1:8" ht="12.75" x14ac:dyDescent="0.2">
      <c r="A129" s="43" t="s">
        <v>294</v>
      </c>
      <c r="B129" s="33"/>
      <c r="C129" s="177">
        <v>43281</v>
      </c>
      <c r="D129" s="30"/>
      <c r="E129" s="30"/>
      <c r="F129" s="30"/>
      <c r="G129" s="30"/>
      <c r="H129" s="176"/>
    </row>
    <row r="130" spans="1:8" ht="12.75" x14ac:dyDescent="0.2">
      <c r="A130" s="43"/>
      <c r="B130" s="33"/>
      <c r="C130" s="33"/>
      <c r="D130" s="30"/>
      <c r="E130" s="30"/>
      <c r="F130" s="30"/>
      <c r="G130" s="30"/>
      <c r="H130" s="176"/>
    </row>
    <row r="131" spans="1:8" x14ac:dyDescent="0.2">
      <c r="D131" s="30"/>
      <c r="E131" s="30"/>
      <c r="F131" s="30"/>
      <c r="G131" s="30"/>
      <c r="H131" s="176"/>
    </row>
    <row r="132" spans="1:8" ht="12.75" x14ac:dyDescent="0.2">
      <c r="A132" s="43" t="s">
        <v>295</v>
      </c>
      <c r="B132" s="33"/>
      <c r="C132" s="1" t="s">
        <v>359</v>
      </c>
      <c r="D132" s="30"/>
      <c r="E132" s="30"/>
      <c r="F132" s="30"/>
      <c r="G132" s="30"/>
      <c r="H132" s="176"/>
    </row>
    <row r="133" spans="1:8" ht="12.75" x14ac:dyDescent="0.2">
      <c r="A133" s="43"/>
      <c r="B133" s="33"/>
      <c r="C133" s="220">
        <v>43646</v>
      </c>
      <c r="D133" s="30"/>
      <c r="E133" s="30"/>
      <c r="F133" s="30"/>
      <c r="G133" s="30"/>
      <c r="H133" s="176"/>
    </row>
    <row r="134" spans="1:8" ht="12.75" x14ac:dyDescent="0.2">
      <c r="A134" s="43"/>
      <c r="B134" s="33"/>
      <c r="C134" s="33"/>
      <c r="D134" s="30"/>
      <c r="E134" s="30"/>
      <c r="F134" s="30"/>
      <c r="G134" s="30"/>
      <c r="H134" s="176"/>
    </row>
    <row r="135" spans="1:8" ht="12.75" x14ac:dyDescent="0.2">
      <c r="B135" s="33"/>
      <c r="C135" s="33"/>
      <c r="D135" s="30"/>
      <c r="E135" s="30"/>
      <c r="F135" s="30"/>
      <c r="G135" s="30"/>
      <c r="H135" s="176"/>
    </row>
    <row r="136" spans="1:8" ht="12.75" x14ac:dyDescent="0.2">
      <c r="A136" s="43" t="s">
        <v>296</v>
      </c>
      <c r="B136" s="33"/>
      <c r="C136" s="227" t="s">
        <v>360</v>
      </c>
      <c r="D136" s="30"/>
      <c r="E136" s="30"/>
      <c r="F136" s="30"/>
      <c r="G136" s="30"/>
      <c r="H136" s="176"/>
    </row>
    <row r="137" spans="1:8" ht="12.75" x14ac:dyDescent="0.2">
      <c r="A137" s="43"/>
      <c r="B137" s="33"/>
      <c r="C137" s="15" t="s">
        <v>361</v>
      </c>
      <c r="D137" s="30"/>
      <c r="E137" s="30"/>
      <c r="F137" s="30"/>
      <c r="G137" s="30"/>
      <c r="H137" s="176"/>
    </row>
    <row r="138" spans="1:8" ht="12.75" x14ac:dyDescent="0.2">
      <c r="A138" s="43"/>
      <c r="B138" s="33"/>
      <c r="C138" s="177">
        <v>44012</v>
      </c>
      <c r="D138" s="30"/>
      <c r="E138" s="30"/>
      <c r="F138" s="30"/>
      <c r="G138" s="30"/>
      <c r="H138" s="176"/>
    </row>
    <row r="139" spans="1:8" ht="12.75" x14ac:dyDescent="0.2">
      <c r="A139" s="43"/>
      <c r="B139" s="33"/>
      <c r="C139" s="228" t="s">
        <v>362</v>
      </c>
      <c r="D139" s="30"/>
      <c r="E139" s="30"/>
      <c r="F139" s="30"/>
      <c r="G139" s="30"/>
      <c r="H139" s="176"/>
    </row>
    <row r="140" spans="1:8" ht="12.75" x14ac:dyDescent="0.2">
      <c r="A140" s="43"/>
      <c r="B140" s="33"/>
      <c r="C140" s="33" t="s">
        <v>362</v>
      </c>
      <c r="D140" s="30"/>
      <c r="E140" s="30"/>
      <c r="F140" s="30"/>
      <c r="G140" s="30"/>
      <c r="H140" s="176"/>
    </row>
    <row r="141" spans="1:8" ht="12.75" x14ac:dyDescent="0.2">
      <c r="A141" s="43"/>
      <c r="B141" s="33"/>
      <c r="C141" s="33"/>
      <c r="D141" s="30"/>
      <c r="E141" s="30"/>
      <c r="F141" s="30"/>
      <c r="G141" s="30"/>
      <c r="H141" s="176"/>
    </row>
    <row r="142" spans="1:8" ht="12.75" x14ac:dyDescent="0.2">
      <c r="A142" s="43" t="s">
        <v>297</v>
      </c>
      <c r="B142" s="33"/>
      <c r="C142" s="15" t="s">
        <v>363</v>
      </c>
      <c r="D142" s="30"/>
      <c r="E142" s="371" t="s">
        <v>298</v>
      </c>
      <c r="F142" s="371"/>
      <c r="G142" s="371"/>
      <c r="H142" s="176"/>
    </row>
    <row r="143" spans="1:8" x14ac:dyDescent="0.2">
      <c r="A143" s="41" t="s">
        <v>299</v>
      </c>
      <c r="B143" s="30"/>
      <c r="C143" s="178">
        <v>43647</v>
      </c>
      <c r="D143" s="30"/>
      <c r="E143" s="371"/>
      <c r="F143" s="371"/>
      <c r="G143" s="371"/>
      <c r="H143" s="176"/>
    </row>
    <row r="144" spans="1:8" x14ac:dyDescent="0.2">
      <c r="A144" s="41"/>
      <c r="B144" s="30"/>
      <c r="C144" s="30"/>
      <c r="D144" s="30"/>
      <c r="E144" s="30"/>
      <c r="F144" s="30"/>
      <c r="G144" s="30"/>
      <c r="H144" s="176"/>
    </row>
    <row r="145" spans="1:8" x14ac:dyDescent="0.2">
      <c r="A145" s="41"/>
      <c r="B145" s="30"/>
      <c r="C145" s="30"/>
      <c r="D145" s="30"/>
      <c r="E145" s="30"/>
      <c r="F145" s="30"/>
      <c r="G145" s="30"/>
      <c r="H145" s="176"/>
    </row>
    <row r="146" spans="1:8" x14ac:dyDescent="0.2">
      <c r="A146" s="179" t="s">
        <v>300</v>
      </c>
      <c r="B146" s="180"/>
      <c r="C146" s="181">
        <v>43435</v>
      </c>
      <c r="D146" s="30"/>
      <c r="E146" s="30"/>
      <c r="F146" s="30"/>
      <c r="G146" s="30"/>
      <c r="H146" s="176"/>
    </row>
    <row r="147" spans="1:8" x14ac:dyDescent="0.2">
      <c r="A147" s="44"/>
      <c r="B147" s="31"/>
      <c r="C147" s="31"/>
      <c r="D147" s="31"/>
      <c r="E147" s="31"/>
      <c r="F147" s="31"/>
      <c r="G147" s="31"/>
      <c r="H147" s="45"/>
    </row>
  </sheetData>
  <mergeCells count="14">
    <mergeCell ref="B60:F60"/>
    <mergeCell ref="E142:G143"/>
    <mergeCell ref="A19:E19"/>
    <mergeCell ref="A20:B20"/>
    <mergeCell ref="J22:K22"/>
    <mergeCell ref="A57:B57"/>
    <mergeCell ref="G57:H57"/>
    <mergeCell ref="B39:D39"/>
    <mergeCell ref="I28:J28"/>
    <mergeCell ref="F29:G29"/>
    <mergeCell ref="B37:D37"/>
    <mergeCell ref="C57:E57"/>
    <mergeCell ref="I57:K57"/>
    <mergeCell ref="B59:F59"/>
  </mergeCells>
  <phoneticPr fontId="12" type="noConversion"/>
  <dataValidations count="4">
    <dataValidation type="date" allowBlank="1" showInputMessage="1" showErrorMessage="1" promptTitle="This needs to be a date format" prompt="Please input as 06/30/xx" sqref="C20" xr:uid="{00000000-0002-0000-0000-000000000000}">
      <formula1>36707</formula1>
      <formula2>72866</formula2>
    </dataValidation>
    <dataValidation type="whole" allowBlank="1" showInputMessage="1" showErrorMessage="1" promptTitle="This needs to be a whole number" prompt="Please input a whole number" sqref="A29 C28 C22 F25" xr:uid="{00000000-0002-0000-0000-000001000000}">
      <formula1>0</formula1>
      <formula2>1000000000</formula2>
    </dataValidation>
    <dataValidation type="whole" allowBlank="1" showInputMessage="1" showErrorMessage="1" promptTitle="This needs to be a whole number" prompt="Please input as a whole number" sqref="J22:K22 I28:J28 F29:G29" xr:uid="{00000000-0002-0000-0000-000002000000}">
      <formula1>0</formula1>
      <formula2>1E+23</formula2>
    </dataValidation>
    <dataValidation operator="greaterThan" allowBlank="1" showInputMessage="1" showErrorMessage="1" sqref="C57:E58" xr:uid="{00000000-0002-0000-0000-000003000000}"/>
  </dataValidations>
  <pageMargins left="0.55000000000000004" right="0" top="0.5" bottom="0.25" header="0.5" footer="0"/>
  <pageSetup scale="97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12" shapeId="21597" r:id="rId4">
          <objectPr defaultSize="0" r:id="rId5">
            <anchor moveWithCells="1">
              <from>
                <xdr:col>0</xdr:col>
                <xdr:colOff>0</xdr:colOff>
                <xdr:row>0</xdr:row>
                <xdr:rowOff>19050</xdr:rowOff>
              </from>
              <to>
                <xdr:col>11</xdr:col>
                <xdr:colOff>142875</xdr:colOff>
                <xdr:row>12</xdr:row>
                <xdr:rowOff>19050</xdr:rowOff>
              </to>
            </anchor>
          </objectPr>
        </oleObject>
      </mc:Choice>
      <mc:Fallback>
        <oleObject progId="Word.Document.12" shapeId="21597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">
    <tabColor rgb="FFFFFF00"/>
    <pageSetUpPr fitToPage="1"/>
  </sheetPr>
  <dimension ref="A1:K153"/>
  <sheetViews>
    <sheetView topLeftCell="A126" zoomScaleNormal="100" workbookViewId="0">
      <selection activeCell="B146" sqref="B146"/>
    </sheetView>
  </sheetViews>
  <sheetFormatPr defaultRowHeight="14.25" x14ac:dyDescent="0.2"/>
  <cols>
    <col min="1" max="1" width="7.140625" style="12" customWidth="1"/>
    <col min="2" max="2" width="46.7109375" style="9" customWidth="1"/>
    <col min="3" max="3" width="15.85546875" style="28" customWidth="1"/>
    <col min="4" max="4" width="13.140625" style="28" bestFit="1" customWidth="1"/>
    <col min="5" max="5" width="16.7109375" style="28" bestFit="1" customWidth="1"/>
    <col min="6" max="6" width="14.140625" style="28" bestFit="1" customWidth="1"/>
    <col min="7" max="7" width="17.42578125" style="28" bestFit="1" customWidth="1"/>
    <col min="8" max="8" width="16.140625" style="28" bestFit="1" customWidth="1"/>
    <col min="9" max="9" width="17.7109375" style="28" customWidth="1"/>
    <col min="10" max="10" width="97.140625" style="9" bestFit="1" customWidth="1"/>
    <col min="11" max="12" width="9.140625" style="9"/>
    <col min="13" max="13" width="5.42578125" style="9" customWidth="1"/>
    <col min="14" max="16384" width="9.140625" style="9"/>
  </cols>
  <sheetData>
    <row r="1" spans="1:10" s="304" customFormat="1" ht="62.25" customHeight="1" thickBot="1" x14ac:dyDescent="0.3">
      <c r="A1" s="308"/>
      <c r="B1" s="309" t="s">
        <v>514</v>
      </c>
      <c r="C1" s="310" t="s">
        <v>518</v>
      </c>
      <c r="D1" s="310" t="s">
        <v>392</v>
      </c>
      <c r="E1" s="310" t="s">
        <v>393</v>
      </c>
      <c r="F1" s="310" t="s">
        <v>443</v>
      </c>
      <c r="G1" s="310" t="s">
        <v>388</v>
      </c>
      <c r="H1" s="310" t="s">
        <v>394</v>
      </c>
      <c r="I1" s="316" t="s">
        <v>456</v>
      </c>
      <c r="J1" s="326" t="s">
        <v>512</v>
      </c>
    </row>
    <row r="2" spans="1:10" ht="18.75" customHeight="1" x14ac:dyDescent="0.25">
      <c r="A2" s="258" t="s">
        <v>32</v>
      </c>
      <c r="B2" s="121"/>
      <c r="C2" s="115"/>
      <c r="D2" s="115"/>
      <c r="E2" s="115"/>
      <c r="F2" s="115"/>
      <c r="G2" s="115"/>
      <c r="H2" s="115"/>
      <c r="I2" s="116"/>
      <c r="J2" s="325"/>
    </row>
    <row r="3" spans="1:10" x14ac:dyDescent="0.2">
      <c r="A3" s="259">
        <v>100</v>
      </c>
      <c r="B3" s="111" t="s">
        <v>175</v>
      </c>
      <c r="C3" s="232">
        <v>0</v>
      </c>
      <c r="D3" s="232">
        <v>0</v>
      </c>
      <c r="E3" s="232">
        <v>0</v>
      </c>
      <c r="F3" s="232">
        <v>0</v>
      </c>
      <c r="G3" s="232">
        <v>0</v>
      </c>
      <c r="H3" s="232">
        <v>0</v>
      </c>
      <c r="I3" s="317">
        <f>SUM(C3:H3)</f>
        <v>0</v>
      </c>
      <c r="J3" s="286"/>
    </row>
    <row r="4" spans="1:10" x14ac:dyDescent="0.2">
      <c r="A4" s="259">
        <v>200</v>
      </c>
      <c r="B4" s="111" t="s">
        <v>176</v>
      </c>
      <c r="C4" s="232">
        <v>0</v>
      </c>
      <c r="D4" s="232">
        <v>0</v>
      </c>
      <c r="E4" s="232">
        <v>0</v>
      </c>
      <c r="F4" s="232">
        <v>0</v>
      </c>
      <c r="G4" s="232">
        <v>0</v>
      </c>
      <c r="H4" s="232">
        <v>0</v>
      </c>
      <c r="I4" s="317">
        <f t="shared" ref="I4:I7" si="0">SUM(C4:H4)</f>
        <v>0</v>
      </c>
      <c r="J4" s="286"/>
    </row>
    <row r="5" spans="1:10" x14ac:dyDescent="0.2">
      <c r="A5" s="363" t="s">
        <v>416</v>
      </c>
      <c r="B5" s="358" t="s">
        <v>516</v>
      </c>
      <c r="C5" s="232">
        <v>0</v>
      </c>
      <c r="D5" s="232">
        <v>0</v>
      </c>
      <c r="E5" s="232">
        <v>0</v>
      </c>
      <c r="F5" s="232">
        <v>0</v>
      </c>
      <c r="G5" s="232">
        <v>0</v>
      </c>
      <c r="H5" s="232">
        <v>0</v>
      </c>
      <c r="I5" s="317">
        <f>SUM(C5:H5)</f>
        <v>0</v>
      </c>
      <c r="J5" s="353" t="s">
        <v>517</v>
      </c>
    </row>
    <row r="6" spans="1:10" x14ac:dyDescent="0.2">
      <c r="A6" s="363" t="s">
        <v>416</v>
      </c>
      <c r="B6" s="358" t="s">
        <v>390</v>
      </c>
      <c r="C6" s="232">
        <v>0</v>
      </c>
      <c r="D6" s="232">
        <v>0</v>
      </c>
      <c r="E6" s="232">
        <v>0</v>
      </c>
      <c r="F6" s="232">
        <v>0</v>
      </c>
      <c r="G6" s="232">
        <v>0</v>
      </c>
      <c r="H6" s="232">
        <v>0</v>
      </c>
      <c r="I6" s="317">
        <f t="shared" si="0"/>
        <v>0</v>
      </c>
      <c r="J6" s="353" t="s">
        <v>517</v>
      </c>
    </row>
    <row r="7" spans="1:10" x14ac:dyDescent="0.2">
      <c r="A7" s="363" t="s">
        <v>416</v>
      </c>
      <c r="B7" s="358" t="s">
        <v>387</v>
      </c>
      <c r="C7" s="232">
        <v>0</v>
      </c>
      <c r="D7" s="232">
        <v>0</v>
      </c>
      <c r="E7" s="232">
        <v>0</v>
      </c>
      <c r="F7" s="232">
        <v>0</v>
      </c>
      <c r="G7" s="232">
        <v>0</v>
      </c>
      <c r="H7" s="232">
        <v>0</v>
      </c>
      <c r="I7" s="317">
        <f t="shared" si="0"/>
        <v>0</v>
      </c>
      <c r="J7" s="353" t="s">
        <v>517</v>
      </c>
    </row>
    <row r="8" spans="1:10" x14ac:dyDescent="0.2">
      <c r="A8" s="259">
        <v>270</v>
      </c>
      <c r="B8" s="139" t="s">
        <v>405</v>
      </c>
      <c r="C8" s="232">
        <v>0</v>
      </c>
      <c r="D8" s="232">
        <v>0</v>
      </c>
      <c r="E8" s="232">
        <v>0</v>
      </c>
      <c r="F8" s="232">
        <v>0</v>
      </c>
      <c r="G8" s="232">
        <v>0</v>
      </c>
      <c r="H8" s="232">
        <v>0</v>
      </c>
      <c r="I8" s="317">
        <f t="shared" ref="I8:I50" si="1">SUM(C8:H8)</f>
        <v>0</v>
      </c>
      <c r="J8" s="286"/>
    </row>
    <row r="9" spans="1:10" x14ac:dyDescent="0.2">
      <c r="A9" s="363" t="s">
        <v>416</v>
      </c>
      <c r="B9" s="358" t="s">
        <v>519</v>
      </c>
      <c r="C9" s="232">
        <v>0</v>
      </c>
      <c r="D9" s="232">
        <v>0</v>
      </c>
      <c r="E9" s="232">
        <v>0</v>
      </c>
      <c r="F9" s="232">
        <v>0</v>
      </c>
      <c r="G9" s="232">
        <v>0</v>
      </c>
      <c r="H9" s="232">
        <v>0</v>
      </c>
      <c r="I9" s="317">
        <f>SUM(C9:H9)</f>
        <v>0</v>
      </c>
      <c r="J9" s="353" t="s">
        <v>517</v>
      </c>
    </row>
    <row r="10" spans="1:10" x14ac:dyDescent="0.2">
      <c r="A10" s="260">
        <v>300</v>
      </c>
      <c r="B10" s="139" t="s">
        <v>287</v>
      </c>
      <c r="C10" s="232">
        <v>0</v>
      </c>
      <c r="D10" s="232">
        <v>0</v>
      </c>
      <c r="E10" s="232">
        <v>0</v>
      </c>
      <c r="F10" s="232">
        <v>0</v>
      </c>
      <c r="G10" s="232">
        <v>0</v>
      </c>
      <c r="H10" s="232">
        <v>0</v>
      </c>
      <c r="I10" s="317">
        <f t="shared" si="1"/>
        <v>0</v>
      </c>
      <c r="J10" s="286"/>
    </row>
    <row r="11" spans="1:10" x14ac:dyDescent="0.2">
      <c r="A11" s="260">
        <v>400</v>
      </c>
      <c r="B11" s="139" t="s">
        <v>406</v>
      </c>
      <c r="C11" s="232">
        <v>0</v>
      </c>
      <c r="D11" s="232">
        <v>0</v>
      </c>
      <c r="E11" s="232">
        <v>0</v>
      </c>
      <c r="F11" s="232">
        <v>0</v>
      </c>
      <c r="G11" s="232">
        <v>0</v>
      </c>
      <c r="H11" s="232">
        <v>0</v>
      </c>
      <c r="I11" s="317">
        <f t="shared" ref="I11" si="2">SUM(C11:H11)</f>
        <v>0</v>
      </c>
      <c r="J11" s="286"/>
    </row>
    <row r="12" spans="1:10" x14ac:dyDescent="0.2">
      <c r="A12" s="260">
        <v>440</v>
      </c>
      <c r="B12" s="139" t="s">
        <v>139</v>
      </c>
      <c r="C12" s="232">
        <v>0</v>
      </c>
      <c r="D12" s="232">
        <v>0</v>
      </c>
      <c r="E12" s="232">
        <v>0</v>
      </c>
      <c r="F12" s="232">
        <v>0</v>
      </c>
      <c r="G12" s="232">
        <v>0</v>
      </c>
      <c r="H12" s="232">
        <v>0</v>
      </c>
      <c r="I12" s="317">
        <f t="shared" si="1"/>
        <v>0</v>
      </c>
      <c r="J12" s="286"/>
    </row>
    <row r="13" spans="1:10" x14ac:dyDescent="0.2">
      <c r="A13" s="260">
        <v>500</v>
      </c>
      <c r="B13" s="139" t="s">
        <v>177</v>
      </c>
      <c r="C13" s="232">
        <v>0</v>
      </c>
      <c r="D13" s="232">
        <v>0</v>
      </c>
      <c r="E13" s="232">
        <v>0</v>
      </c>
      <c r="F13" s="232">
        <v>0</v>
      </c>
      <c r="G13" s="232">
        <v>0</v>
      </c>
      <c r="H13" s="232">
        <v>0</v>
      </c>
      <c r="I13" s="317">
        <f t="shared" si="1"/>
        <v>0</v>
      </c>
      <c r="J13" s="286"/>
    </row>
    <row r="14" spans="1:10" x14ac:dyDescent="0.2">
      <c r="A14" s="260">
        <v>600</v>
      </c>
      <c r="B14" s="139" t="s">
        <v>109</v>
      </c>
      <c r="C14" s="232">
        <v>0</v>
      </c>
      <c r="D14" s="232">
        <v>0</v>
      </c>
      <c r="E14" s="232">
        <v>0</v>
      </c>
      <c r="F14" s="232">
        <v>0</v>
      </c>
      <c r="G14" s="232">
        <v>0</v>
      </c>
      <c r="H14" s="232">
        <v>0</v>
      </c>
      <c r="I14" s="317">
        <f t="shared" si="1"/>
        <v>0</v>
      </c>
      <c r="J14" s="286"/>
    </row>
    <row r="15" spans="1:10" x14ac:dyDescent="0.2">
      <c r="A15" s="260">
        <v>800</v>
      </c>
      <c r="B15" s="139" t="s">
        <v>178</v>
      </c>
      <c r="C15" s="232">
        <v>0</v>
      </c>
      <c r="D15" s="232">
        <v>0</v>
      </c>
      <c r="E15" s="232">
        <v>0</v>
      </c>
      <c r="F15" s="232">
        <v>0</v>
      </c>
      <c r="G15" s="232">
        <v>0</v>
      </c>
      <c r="H15" s="232">
        <v>0</v>
      </c>
      <c r="I15" s="317">
        <f t="shared" si="1"/>
        <v>0</v>
      </c>
      <c r="J15" s="286"/>
    </row>
    <row r="16" spans="1:10" x14ac:dyDescent="0.2">
      <c r="A16" s="260">
        <v>910</v>
      </c>
      <c r="B16" s="139" t="s">
        <v>288</v>
      </c>
      <c r="C16" s="232">
        <v>0</v>
      </c>
      <c r="D16" s="232">
        <v>0</v>
      </c>
      <c r="E16" s="232">
        <v>0</v>
      </c>
      <c r="F16" s="232">
        <v>0</v>
      </c>
      <c r="G16" s="232">
        <v>0</v>
      </c>
      <c r="H16" s="232">
        <v>0</v>
      </c>
      <c r="I16" s="317">
        <f t="shared" ref="I16" si="3">SUM(C16:H16)</f>
        <v>0</v>
      </c>
      <c r="J16" s="286"/>
    </row>
    <row r="17" spans="1:10" x14ac:dyDescent="0.2">
      <c r="A17" s="260">
        <v>920</v>
      </c>
      <c r="B17" s="139" t="s">
        <v>407</v>
      </c>
      <c r="C17" s="232">
        <v>0</v>
      </c>
      <c r="D17" s="232">
        <v>0</v>
      </c>
      <c r="E17" s="232">
        <v>0</v>
      </c>
      <c r="F17" s="232">
        <v>0</v>
      </c>
      <c r="G17" s="232">
        <v>0</v>
      </c>
      <c r="H17" s="232">
        <v>0</v>
      </c>
      <c r="I17" s="317">
        <f t="shared" si="1"/>
        <v>0</v>
      </c>
      <c r="J17" s="286"/>
    </row>
    <row r="18" spans="1:10" ht="2.25" customHeight="1" x14ac:dyDescent="0.2">
      <c r="A18" s="260"/>
      <c r="B18" s="139"/>
      <c r="C18" s="232"/>
      <c r="D18" s="232"/>
      <c r="E18" s="232"/>
      <c r="F18" s="232"/>
      <c r="G18" s="232"/>
      <c r="H18" s="232"/>
      <c r="I18" s="317"/>
      <c r="J18" s="286"/>
    </row>
    <row r="19" spans="1:10" ht="15" x14ac:dyDescent="0.25">
      <c r="A19" s="270" t="s">
        <v>254</v>
      </c>
      <c r="B19" s="271" t="s">
        <v>179</v>
      </c>
      <c r="C19" s="232">
        <v>0</v>
      </c>
      <c r="D19" s="232">
        <v>0</v>
      </c>
      <c r="E19" s="232">
        <v>0</v>
      </c>
      <c r="F19" s="232">
        <v>0</v>
      </c>
      <c r="G19" s="232">
        <v>0</v>
      </c>
      <c r="H19" s="232">
        <v>0</v>
      </c>
      <c r="I19" s="317">
        <f t="shared" ref="I19:I20" si="4">SUM(C19:H19)</f>
        <v>0</v>
      </c>
      <c r="J19" s="286"/>
    </row>
    <row r="20" spans="1:10" ht="15" x14ac:dyDescent="0.25">
      <c r="A20" s="270" t="s">
        <v>450</v>
      </c>
      <c r="B20" s="271" t="s">
        <v>451</v>
      </c>
      <c r="C20" s="232">
        <v>0</v>
      </c>
      <c r="D20" s="232">
        <v>0</v>
      </c>
      <c r="E20" s="232">
        <v>0</v>
      </c>
      <c r="F20" s="232">
        <v>0</v>
      </c>
      <c r="G20" s="232">
        <v>0</v>
      </c>
      <c r="H20" s="232">
        <v>0</v>
      </c>
      <c r="I20" s="317">
        <f t="shared" si="4"/>
        <v>0</v>
      </c>
      <c r="J20" s="286"/>
    </row>
    <row r="21" spans="1:10" x14ac:dyDescent="0.2">
      <c r="A21" s="260">
        <v>2100</v>
      </c>
      <c r="B21" s="139" t="s">
        <v>414</v>
      </c>
      <c r="C21" s="232">
        <v>0</v>
      </c>
      <c r="D21" s="232">
        <v>0</v>
      </c>
      <c r="E21" s="232">
        <v>0</v>
      </c>
      <c r="F21" s="232">
        <v>0</v>
      </c>
      <c r="G21" s="232">
        <v>0</v>
      </c>
      <c r="H21" s="232">
        <v>0</v>
      </c>
      <c r="I21" s="317">
        <f t="shared" ref="I21:I48" si="5">SUM(C21:H21)</f>
        <v>0</v>
      </c>
      <c r="J21" s="286"/>
    </row>
    <row r="22" spans="1:10" x14ac:dyDescent="0.2">
      <c r="A22" s="260">
        <v>2200</v>
      </c>
      <c r="B22" s="139" t="s">
        <v>408</v>
      </c>
      <c r="C22" s="232">
        <v>0</v>
      </c>
      <c r="D22" s="232">
        <v>0</v>
      </c>
      <c r="E22" s="232">
        <v>0</v>
      </c>
      <c r="F22" s="232">
        <v>0</v>
      </c>
      <c r="G22" s="232">
        <v>0</v>
      </c>
      <c r="H22" s="232">
        <v>0</v>
      </c>
      <c r="I22" s="317">
        <f t="shared" si="5"/>
        <v>0</v>
      </c>
      <c r="J22" s="286"/>
    </row>
    <row r="23" spans="1:10" x14ac:dyDescent="0.2">
      <c r="A23" s="260">
        <v>2300</v>
      </c>
      <c r="B23" s="139" t="s">
        <v>409</v>
      </c>
      <c r="C23" s="232">
        <v>0</v>
      </c>
      <c r="D23" s="232">
        <v>0</v>
      </c>
      <c r="E23" s="232">
        <v>0</v>
      </c>
      <c r="F23" s="232">
        <v>0</v>
      </c>
      <c r="G23" s="232">
        <v>0</v>
      </c>
      <c r="H23" s="232">
        <v>0</v>
      </c>
      <c r="I23" s="317">
        <f t="shared" si="5"/>
        <v>0</v>
      </c>
      <c r="J23" s="286"/>
    </row>
    <row r="24" spans="1:10" x14ac:dyDescent="0.2">
      <c r="A24" s="260">
        <v>2400</v>
      </c>
      <c r="B24" s="139" t="s">
        <v>410</v>
      </c>
      <c r="C24" s="232">
        <v>0</v>
      </c>
      <c r="D24" s="232">
        <v>0</v>
      </c>
      <c r="E24" s="232">
        <v>0</v>
      </c>
      <c r="F24" s="232">
        <v>0</v>
      </c>
      <c r="G24" s="232">
        <v>0</v>
      </c>
      <c r="H24" s="232">
        <v>0</v>
      </c>
      <c r="I24" s="317">
        <f t="shared" si="5"/>
        <v>0</v>
      </c>
      <c r="J24" s="286"/>
    </row>
    <row r="25" spans="1:10" x14ac:dyDescent="0.2">
      <c r="A25" s="260">
        <v>2500</v>
      </c>
      <c r="B25" s="139" t="s">
        <v>411</v>
      </c>
      <c r="C25" s="232">
        <v>0</v>
      </c>
      <c r="D25" s="232">
        <v>0</v>
      </c>
      <c r="E25" s="232">
        <v>0</v>
      </c>
      <c r="F25" s="232">
        <v>0</v>
      </c>
      <c r="G25" s="232">
        <v>0</v>
      </c>
      <c r="H25" s="232">
        <v>0</v>
      </c>
      <c r="I25" s="317">
        <f t="shared" si="5"/>
        <v>0</v>
      </c>
      <c r="J25" s="286"/>
    </row>
    <row r="26" spans="1:10" x14ac:dyDescent="0.2">
      <c r="A26" s="260">
        <v>2600</v>
      </c>
      <c r="B26" s="139" t="s">
        <v>412</v>
      </c>
      <c r="C26" s="232">
        <v>0</v>
      </c>
      <c r="D26" s="232">
        <v>0</v>
      </c>
      <c r="E26" s="232">
        <v>0</v>
      </c>
      <c r="F26" s="232">
        <v>0</v>
      </c>
      <c r="G26" s="232">
        <v>0</v>
      </c>
      <c r="H26" s="232">
        <v>0</v>
      </c>
      <c r="I26" s="317">
        <f t="shared" si="5"/>
        <v>0</v>
      </c>
      <c r="J26" s="286"/>
    </row>
    <row r="27" spans="1:10" x14ac:dyDescent="0.2">
      <c r="A27" s="364">
        <v>2700</v>
      </c>
      <c r="B27" s="358" t="s">
        <v>530</v>
      </c>
      <c r="C27" s="232">
        <v>0</v>
      </c>
      <c r="D27" s="232">
        <v>0</v>
      </c>
      <c r="E27" s="232">
        <v>0</v>
      </c>
      <c r="F27" s="232">
        <v>0</v>
      </c>
      <c r="G27" s="232">
        <v>0</v>
      </c>
      <c r="H27" s="232">
        <v>0</v>
      </c>
      <c r="I27" s="317">
        <f t="shared" si="5"/>
        <v>0</v>
      </c>
      <c r="J27" s="353" t="s">
        <v>517</v>
      </c>
    </row>
    <row r="28" spans="1:10" x14ac:dyDescent="0.2">
      <c r="A28" s="260">
        <v>2900</v>
      </c>
      <c r="B28" s="139" t="s">
        <v>413</v>
      </c>
      <c r="C28" s="232">
        <v>0</v>
      </c>
      <c r="D28" s="232">
        <v>0</v>
      </c>
      <c r="E28" s="232">
        <v>0</v>
      </c>
      <c r="F28" s="232">
        <v>0</v>
      </c>
      <c r="G28" s="232">
        <v>0</v>
      </c>
      <c r="H28" s="232">
        <v>0</v>
      </c>
      <c r="I28" s="317">
        <f t="shared" si="5"/>
        <v>0</v>
      </c>
      <c r="J28" s="286"/>
    </row>
    <row r="29" spans="1:10" s="304" customFormat="1" ht="15" x14ac:dyDescent="0.25">
      <c r="A29" s="303">
        <v>3000</v>
      </c>
      <c r="B29" s="271" t="s">
        <v>452</v>
      </c>
      <c r="C29" s="232">
        <v>0</v>
      </c>
      <c r="D29" s="232">
        <v>0</v>
      </c>
      <c r="E29" s="232">
        <v>0</v>
      </c>
      <c r="F29" s="232">
        <v>0</v>
      </c>
      <c r="G29" s="232">
        <v>0</v>
      </c>
      <c r="H29" s="232">
        <v>0</v>
      </c>
      <c r="I29" s="317">
        <f t="shared" si="5"/>
        <v>0</v>
      </c>
      <c r="J29" s="321"/>
    </row>
    <row r="30" spans="1:10" x14ac:dyDescent="0.2">
      <c r="A30" s="364">
        <v>3100</v>
      </c>
      <c r="B30" s="358" t="s">
        <v>529</v>
      </c>
      <c r="C30" s="232">
        <v>0</v>
      </c>
      <c r="D30" s="232">
        <v>0</v>
      </c>
      <c r="E30" s="232">
        <v>0</v>
      </c>
      <c r="F30" s="232">
        <v>0</v>
      </c>
      <c r="G30" s="232">
        <v>0</v>
      </c>
      <c r="H30" s="232">
        <v>0</v>
      </c>
      <c r="I30" s="317">
        <f t="shared" si="5"/>
        <v>0</v>
      </c>
      <c r="J30" s="353" t="s">
        <v>517</v>
      </c>
    </row>
    <row r="31" spans="1:10" x14ac:dyDescent="0.2">
      <c r="A31" s="260">
        <v>3200</v>
      </c>
      <c r="B31" s="139" t="s">
        <v>432</v>
      </c>
      <c r="C31" s="232">
        <v>0</v>
      </c>
      <c r="D31" s="232">
        <v>0</v>
      </c>
      <c r="E31" s="232">
        <v>0</v>
      </c>
      <c r="F31" s="232">
        <v>0</v>
      </c>
      <c r="G31" s="232">
        <v>0</v>
      </c>
      <c r="H31" s="232">
        <v>0</v>
      </c>
      <c r="I31" s="317">
        <f t="shared" si="5"/>
        <v>0</v>
      </c>
      <c r="J31" s="286"/>
    </row>
    <row r="32" spans="1:10" x14ac:dyDescent="0.2">
      <c r="A32" s="260">
        <v>3300</v>
      </c>
      <c r="B32" s="139" t="s">
        <v>433</v>
      </c>
      <c r="C32" s="232">
        <v>0</v>
      </c>
      <c r="D32" s="232">
        <v>0</v>
      </c>
      <c r="E32" s="232">
        <v>0</v>
      </c>
      <c r="F32" s="232">
        <v>0</v>
      </c>
      <c r="G32" s="232">
        <v>0</v>
      </c>
      <c r="H32" s="232">
        <v>0</v>
      </c>
      <c r="I32" s="317">
        <f t="shared" si="5"/>
        <v>0</v>
      </c>
      <c r="J32" s="286"/>
    </row>
    <row r="33" spans="1:10" s="256" customFormat="1" x14ac:dyDescent="0.2">
      <c r="A33" s="261">
        <v>4100</v>
      </c>
      <c r="B33" s="272" t="s">
        <v>434</v>
      </c>
      <c r="C33" s="232">
        <v>0</v>
      </c>
      <c r="D33" s="232">
        <v>0</v>
      </c>
      <c r="E33" s="232">
        <v>0</v>
      </c>
      <c r="F33" s="232">
        <v>0</v>
      </c>
      <c r="G33" s="232">
        <v>0</v>
      </c>
      <c r="H33" s="232">
        <v>0</v>
      </c>
      <c r="I33" s="317">
        <f t="shared" si="5"/>
        <v>0</v>
      </c>
      <c r="J33" s="322"/>
    </row>
    <row r="34" spans="1:10" s="307" customFormat="1" ht="15" x14ac:dyDescent="0.25">
      <c r="A34" s="305">
        <v>4000</v>
      </c>
      <c r="B34" s="306" t="s">
        <v>453</v>
      </c>
      <c r="C34" s="232">
        <v>0</v>
      </c>
      <c r="D34" s="232">
        <v>0</v>
      </c>
      <c r="E34" s="232">
        <v>0</v>
      </c>
      <c r="F34" s="232">
        <v>0</v>
      </c>
      <c r="G34" s="232">
        <v>0</v>
      </c>
      <c r="H34" s="232">
        <v>0</v>
      </c>
      <c r="I34" s="317">
        <f t="shared" si="5"/>
        <v>0</v>
      </c>
      <c r="J34" s="323"/>
    </row>
    <row r="35" spans="1:10" s="256" customFormat="1" x14ac:dyDescent="0.2">
      <c r="A35" s="261">
        <v>4200</v>
      </c>
      <c r="B35" s="272" t="s">
        <v>435</v>
      </c>
      <c r="C35" s="232">
        <v>0</v>
      </c>
      <c r="D35" s="232">
        <v>0</v>
      </c>
      <c r="E35" s="232">
        <v>0</v>
      </c>
      <c r="F35" s="232">
        <v>0</v>
      </c>
      <c r="G35" s="232">
        <v>0</v>
      </c>
      <c r="H35" s="232">
        <v>0</v>
      </c>
      <c r="I35" s="317">
        <f t="shared" si="5"/>
        <v>0</v>
      </c>
      <c r="J35" s="322"/>
    </row>
    <row r="36" spans="1:10" s="256" customFormat="1" x14ac:dyDescent="0.2">
      <c r="A36" s="261">
        <v>4300</v>
      </c>
      <c r="B36" s="272" t="s">
        <v>436</v>
      </c>
      <c r="C36" s="232">
        <v>0</v>
      </c>
      <c r="D36" s="232">
        <v>0</v>
      </c>
      <c r="E36" s="232">
        <v>0</v>
      </c>
      <c r="F36" s="232">
        <v>0</v>
      </c>
      <c r="G36" s="232">
        <v>0</v>
      </c>
      <c r="H36" s="232">
        <v>0</v>
      </c>
      <c r="I36" s="317">
        <f t="shared" si="5"/>
        <v>0</v>
      </c>
      <c r="J36" s="322"/>
    </row>
    <row r="37" spans="1:10" s="256" customFormat="1" x14ac:dyDescent="0.2">
      <c r="A37" s="261">
        <v>4400</v>
      </c>
      <c r="B37" s="272" t="s">
        <v>437</v>
      </c>
      <c r="C37" s="232">
        <v>0</v>
      </c>
      <c r="D37" s="232">
        <v>0</v>
      </c>
      <c r="E37" s="232">
        <v>0</v>
      </c>
      <c r="F37" s="232">
        <v>0</v>
      </c>
      <c r="G37" s="232">
        <v>0</v>
      </c>
      <c r="H37" s="232">
        <v>0</v>
      </c>
      <c r="I37" s="317">
        <f t="shared" si="5"/>
        <v>0</v>
      </c>
      <c r="J37" s="322"/>
    </row>
    <row r="38" spans="1:10" s="256" customFormat="1" x14ac:dyDescent="0.2">
      <c r="A38" s="261">
        <v>4500</v>
      </c>
      <c r="B38" s="272" t="s">
        <v>438</v>
      </c>
      <c r="C38" s="232">
        <v>0</v>
      </c>
      <c r="D38" s="232">
        <v>0</v>
      </c>
      <c r="E38" s="232">
        <v>0</v>
      </c>
      <c r="F38" s="232">
        <v>0</v>
      </c>
      <c r="G38" s="232">
        <v>0</v>
      </c>
      <c r="H38" s="232">
        <v>0</v>
      </c>
      <c r="I38" s="317">
        <f t="shared" si="5"/>
        <v>0</v>
      </c>
      <c r="J38" s="322"/>
    </row>
    <row r="39" spans="1:10" s="256" customFormat="1" x14ac:dyDescent="0.2">
      <c r="A39" s="261">
        <v>4600</v>
      </c>
      <c r="B39" s="272" t="s">
        <v>439</v>
      </c>
      <c r="C39" s="232">
        <v>0</v>
      </c>
      <c r="D39" s="232">
        <v>0</v>
      </c>
      <c r="E39" s="232">
        <v>0</v>
      </c>
      <c r="F39" s="232">
        <v>0</v>
      </c>
      <c r="G39" s="232">
        <v>0</v>
      </c>
      <c r="H39" s="232">
        <v>0</v>
      </c>
      <c r="I39" s="317">
        <f t="shared" si="5"/>
        <v>0</v>
      </c>
      <c r="J39" s="322"/>
    </row>
    <row r="40" spans="1:10" s="256" customFormat="1" x14ac:dyDescent="0.2">
      <c r="A40" s="261">
        <v>4700</v>
      </c>
      <c r="B40" s="272" t="s">
        <v>440</v>
      </c>
      <c r="C40" s="232">
        <v>0</v>
      </c>
      <c r="D40" s="232">
        <v>0</v>
      </c>
      <c r="E40" s="232">
        <v>0</v>
      </c>
      <c r="F40" s="232">
        <v>0</v>
      </c>
      <c r="G40" s="232">
        <v>0</v>
      </c>
      <c r="H40" s="232">
        <v>0</v>
      </c>
      <c r="I40" s="317">
        <f t="shared" si="5"/>
        <v>0</v>
      </c>
      <c r="J40" s="322"/>
    </row>
    <row r="41" spans="1:10" s="256" customFormat="1" x14ac:dyDescent="0.2">
      <c r="A41" s="261">
        <v>4900</v>
      </c>
      <c r="B41" s="272" t="s">
        <v>441</v>
      </c>
      <c r="C41" s="232">
        <v>0</v>
      </c>
      <c r="D41" s="232">
        <v>0</v>
      </c>
      <c r="E41" s="232">
        <v>0</v>
      </c>
      <c r="F41" s="232">
        <v>0</v>
      </c>
      <c r="G41" s="232">
        <v>0</v>
      </c>
      <c r="H41" s="232">
        <v>0</v>
      </c>
      <c r="I41" s="317">
        <f t="shared" si="5"/>
        <v>0</v>
      </c>
      <c r="J41" s="322"/>
    </row>
    <row r="42" spans="1:10" x14ac:dyDescent="0.2">
      <c r="A42" s="261">
        <v>5000</v>
      </c>
      <c r="B42" s="194" t="s">
        <v>373</v>
      </c>
      <c r="C42" s="232">
        <v>0</v>
      </c>
      <c r="D42" s="232">
        <v>0</v>
      </c>
      <c r="E42" s="232">
        <v>0</v>
      </c>
      <c r="F42" s="232">
        <v>0</v>
      </c>
      <c r="G42" s="232">
        <v>0</v>
      </c>
      <c r="H42" s="232">
        <v>0</v>
      </c>
      <c r="I42" s="317">
        <f t="shared" si="5"/>
        <v>0</v>
      </c>
      <c r="J42" s="286"/>
    </row>
    <row r="43" spans="1:10" x14ac:dyDescent="0.2">
      <c r="A43" s="261">
        <v>5000</v>
      </c>
      <c r="B43" s="194" t="s">
        <v>431</v>
      </c>
      <c r="C43" s="232">
        <v>0</v>
      </c>
      <c r="D43" s="232">
        <v>0</v>
      </c>
      <c r="E43" s="232">
        <v>0</v>
      </c>
      <c r="F43" s="232">
        <v>0</v>
      </c>
      <c r="G43" s="232">
        <v>0</v>
      </c>
      <c r="H43" s="232">
        <v>0</v>
      </c>
      <c r="I43" s="317">
        <f t="shared" si="5"/>
        <v>0</v>
      </c>
      <c r="J43" s="286"/>
    </row>
    <row r="44" spans="1:10" x14ac:dyDescent="0.2">
      <c r="A44" s="261">
        <v>6100</v>
      </c>
      <c r="B44" s="194" t="s">
        <v>376</v>
      </c>
      <c r="C44" s="232">
        <v>0</v>
      </c>
      <c r="D44" s="232">
        <v>0</v>
      </c>
      <c r="E44" s="232">
        <v>0</v>
      </c>
      <c r="F44" s="232">
        <v>0</v>
      </c>
      <c r="G44" s="232">
        <v>0</v>
      </c>
      <c r="H44" s="232">
        <v>0</v>
      </c>
      <c r="I44" s="317">
        <f t="shared" si="5"/>
        <v>0</v>
      </c>
      <c r="J44" s="286"/>
    </row>
    <row r="45" spans="1:10" x14ac:dyDescent="0.2">
      <c r="A45" s="260">
        <v>6200</v>
      </c>
      <c r="B45" s="139" t="s">
        <v>180</v>
      </c>
      <c r="C45" s="232">
        <v>0</v>
      </c>
      <c r="D45" s="232">
        <v>0</v>
      </c>
      <c r="E45" s="232">
        <v>0</v>
      </c>
      <c r="F45" s="232">
        <v>0</v>
      </c>
      <c r="G45" s="232">
        <v>0</v>
      </c>
      <c r="H45" s="232">
        <v>0</v>
      </c>
      <c r="I45" s="317">
        <f t="shared" si="5"/>
        <v>0</v>
      </c>
      <c r="J45" s="286"/>
    </row>
    <row r="46" spans="1:10" x14ac:dyDescent="0.2">
      <c r="A46" s="260">
        <v>6300</v>
      </c>
      <c r="B46" s="139" t="s">
        <v>181</v>
      </c>
      <c r="C46" s="232">
        <v>0</v>
      </c>
      <c r="D46" s="232">
        <v>0</v>
      </c>
      <c r="E46" s="232">
        <v>0</v>
      </c>
      <c r="F46" s="232">
        <v>0</v>
      </c>
      <c r="G46" s="232">
        <v>0</v>
      </c>
      <c r="H46" s="232">
        <v>0</v>
      </c>
      <c r="I46" s="317">
        <f t="shared" si="5"/>
        <v>0</v>
      </c>
      <c r="J46" s="286"/>
    </row>
    <row r="47" spans="1:10" x14ac:dyDescent="0.2">
      <c r="A47" s="260">
        <v>8000</v>
      </c>
      <c r="B47" s="195" t="s">
        <v>182</v>
      </c>
      <c r="C47" s="232">
        <v>0</v>
      </c>
      <c r="D47" s="232">
        <v>0</v>
      </c>
      <c r="E47" s="232">
        <v>0</v>
      </c>
      <c r="F47" s="232">
        <v>0</v>
      </c>
      <c r="G47" s="232">
        <v>0</v>
      </c>
      <c r="H47" s="232">
        <v>0</v>
      </c>
      <c r="I47" s="317">
        <f t="shared" si="5"/>
        <v>0</v>
      </c>
      <c r="J47" s="286"/>
    </row>
    <row r="48" spans="1:10" x14ac:dyDescent="0.2">
      <c r="A48" s="260"/>
      <c r="B48" s="195" t="s">
        <v>464</v>
      </c>
      <c r="C48" s="232">
        <v>0</v>
      </c>
      <c r="D48" s="232">
        <v>0</v>
      </c>
      <c r="E48" s="232">
        <v>0</v>
      </c>
      <c r="F48" s="232">
        <v>0</v>
      </c>
      <c r="G48" s="232">
        <v>0</v>
      </c>
      <c r="H48" s="232">
        <v>0</v>
      </c>
      <c r="I48" s="317">
        <f t="shared" si="5"/>
        <v>0</v>
      </c>
      <c r="J48" s="286"/>
    </row>
    <row r="49" spans="1:10" x14ac:dyDescent="0.2">
      <c r="A49" s="276"/>
      <c r="B49" s="277" t="s">
        <v>389</v>
      </c>
      <c r="C49" s="232">
        <v>0</v>
      </c>
      <c r="D49" s="232">
        <v>0</v>
      </c>
      <c r="E49" s="232">
        <v>0</v>
      </c>
      <c r="F49" s="232">
        <v>0</v>
      </c>
      <c r="G49" s="232">
        <v>0</v>
      </c>
      <c r="H49" s="232">
        <v>0</v>
      </c>
      <c r="I49" s="317">
        <f t="shared" si="1"/>
        <v>0</v>
      </c>
      <c r="J49" s="286"/>
    </row>
    <row r="50" spans="1:10" ht="15" thickBot="1" x14ac:dyDescent="0.25">
      <c r="A50" s="292"/>
      <c r="B50" s="293" t="s">
        <v>35</v>
      </c>
      <c r="C50" s="294">
        <v>0</v>
      </c>
      <c r="D50" s="294">
        <v>0</v>
      </c>
      <c r="E50" s="294">
        <v>0</v>
      </c>
      <c r="F50" s="294">
        <v>0</v>
      </c>
      <c r="G50" s="294">
        <v>0</v>
      </c>
      <c r="H50" s="294">
        <v>0</v>
      </c>
      <c r="I50" s="318">
        <f t="shared" si="1"/>
        <v>0</v>
      </c>
      <c r="J50" s="333"/>
    </row>
    <row r="51" spans="1:10" ht="15.75" thickBot="1" x14ac:dyDescent="0.3">
      <c r="A51" s="355"/>
      <c r="B51" s="295" t="s">
        <v>183</v>
      </c>
      <c r="C51" s="296">
        <f t="shared" ref="C51:I51" si="6">SUM(C2:C50)</f>
        <v>0</v>
      </c>
      <c r="D51" s="296">
        <f t="shared" si="6"/>
        <v>0</v>
      </c>
      <c r="E51" s="296">
        <f t="shared" si="6"/>
        <v>0</v>
      </c>
      <c r="F51" s="296">
        <f t="shared" si="6"/>
        <v>0</v>
      </c>
      <c r="G51" s="296">
        <f t="shared" si="6"/>
        <v>0</v>
      </c>
      <c r="H51" s="296">
        <f t="shared" si="6"/>
        <v>0</v>
      </c>
      <c r="I51" s="319">
        <f t="shared" si="6"/>
        <v>0</v>
      </c>
      <c r="J51" s="356"/>
    </row>
    <row r="52" spans="1:10" ht="15" x14ac:dyDescent="0.25">
      <c r="A52" s="275" t="s">
        <v>184</v>
      </c>
      <c r="B52" s="111"/>
      <c r="C52" s="109">
        <v>0</v>
      </c>
      <c r="D52" s="109">
        <v>0</v>
      </c>
      <c r="E52" s="109">
        <v>0</v>
      </c>
      <c r="F52" s="109">
        <v>0</v>
      </c>
      <c r="G52" s="109">
        <v>0</v>
      </c>
      <c r="H52" s="109">
        <v>0</v>
      </c>
      <c r="I52" s="110">
        <f>SUM(C52:H52)</f>
        <v>0</v>
      </c>
      <c r="J52" s="325"/>
    </row>
    <row r="53" spans="1:10" ht="15.75" thickBot="1" x14ac:dyDescent="0.3">
      <c r="A53" s="334" t="s">
        <v>430</v>
      </c>
      <c r="B53" s="143"/>
      <c r="C53" s="115">
        <v>0</v>
      </c>
      <c r="D53" s="115">
        <v>0</v>
      </c>
      <c r="E53" s="115">
        <v>0</v>
      </c>
      <c r="F53" s="115">
        <v>0</v>
      </c>
      <c r="G53" s="115">
        <v>0</v>
      </c>
      <c r="H53" s="115">
        <v>0</v>
      </c>
      <c r="I53" s="116">
        <f>SUM(C53:H53)</f>
        <v>0</v>
      </c>
      <c r="J53" s="333"/>
    </row>
    <row r="54" spans="1:10" ht="20.25" customHeight="1" thickBot="1" x14ac:dyDescent="0.3">
      <c r="A54" s="262" t="s">
        <v>185</v>
      </c>
      <c r="B54" s="113"/>
      <c r="C54" s="114">
        <f>SUM(C51:C53)</f>
        <v>0</v>
      </c>
      <c r="D54" s="114">
        <f t="shared" ref="D54:I54" si="7">SUM(D51:D53)</f>
        <v>0</v>
      </c>
      <c r="E54" s="114">
        <f t="shared" si="7"/>
        <v>0</v>
      </c>
      <c r="F54" s="114">
        <f t="shared" si="7"/>
        <v>0</v>
      </c>
      <c r="G54" s="114">
        <f t="shared" si="7"/>
        <v>0</v>
      </c>
      <c r="H54" s="114">
        <f t="shared" si="7"/>
        <v>0</v>
      </c>
      <c r="I54" s="320">
        <f t="shared" si="7"/>
        <v>0</v>
      </c>
      <c r="J54" s="356"/>
    </row>
    <row r="55" spans="1:10" ht="18" customHeight="1" x14ac:dyDescent="0.25">
      <c r="A55" s="275" t="s">
        <v>398</v>
      </c>
      <c r="B55" s="111"/>
      <c r="C55" s="268"/>
      <c r="D55" s="109"/>
      <c r="E55" s="109"/>
      <c r="F55" s="109"/>
      <c r="G55" s="109"/>
      <c r="H55" s="109"/>
      <c r="I55" s="110"/>
      <c r="J55" s="325"/>
    </row>
    <row r="56" spans="1:10" ht="15" x14ac:dyDescent="0.25">
      <c r="A56" s="259"/>
      <c r="B56" s="111" t="s">
        <v>486</v>
      </c>
      <c r="C56" s="232">
        <v>0</v>
      </c>
      <c r="D56" s="232">
        <v>0</v>
      </c>
      <c r="E56" s="232">
        <v>0</v>
      </c>
      <c r="F56" s="232">
        <v>0</v>
      </c>
      <c r="G56" s="232">
        <v>0</v>
      </c>
      <c r="H56" s="232">
        <v>0</v>
      </c>
      <c r="I56" s="317">
        <f t="shared" ref="I56" si="8">SUM(C56:H56)</f>
        <v>0</v>
      </c>
      <c r="J56" s="324"/>
    </row>
    <row r="57" spans="1:10" ht="15" x14ac:dyDescent="0.25">
      <c r="A57" s="259"/>
      <c r="B57" s="111" t="s">
        <v>109</v>
      </c>
      <c r="C57" s="232">
        <v>0</v>
      </c>
      <c r="D57" s="232">
        <v>0</v>
      </c>
      <c r="E57" s="232">
        <v>0</v>
      </c>
      <c r="F57" s="232">
        <v>0</v>
      </c>
      <c r="G57" s="232">
        <v>0</v>
      </c>
      <c r="H57" s="232">
        <v>0</v>
      </c>
      <c r="I57" s="317">
        <f t="shared" ref="I57:I120" si="9">SUM(C57:H57)</f>
        <v>0</v>
      </c>
      <c r="J57" s="324"/>
    </row>
    <row r="58" spans="1:10" ht="15" x14ac:dyDescent="0.25">
      <c r="A58" s="259"/>
      <c r="B58" s="111" t="s">
        <v>378</v>
      </c>
      <c r="C58" s="232">
        <v>0</v>
      </c>
      <c r="D58" s="232">
        <v>0</v>
      </c>
      <c r="E58" s="232">
        <v>0</v>
      </c>
      <c r="F58" s="232">
        <v>0</v>
      </c>
      <c r="G58" s="232">
        <v>0</v>
      </c>
      <c r="H58" s="232">
        <v>0</v>
      </c>
      <c r="I58" s="317">
        <f t="shared" si="9"/>
        <v>0</v>
      </c>
      <c r="J58" s="324"/>
    </row>
    <row r="59" spans="1:10" ht="15" x14ac:dyDescent="0.25">
      <c r="A59" s="259"/>
      <c r="B59" s="111" t="s">
        <v>382</v>
      </c>
      <c r="C59" s="232">
        <v>0</v>
      </c>
      <c r="D59" s="232">
        <v>0</v>
      </c>
      <c r="E59" s="232">
        <v>0</v>
      </c>
      <c r="F59" s="232">
        <v>0</v>
      </c>
      <c r="G59" s="232">
        <v>0</v>
      </c>
      <c r="H59" s="232">
        <v>0</v>
      </c>
      <c r="I59" s="317">
        <f t="shared" si="9"/>
        <v>0</v>
      </c>
      <c r="J59" s="324"/>
    </row>
    <row r="60" spans="1:10" ht="15" x14ac:dyDescent="0.25">
      <c r="A60" s="259"/>
      <c r="B60" s="111" t="s">
        <v>463</v>
      </c>
      <c r="C60" s="232">
        <v>0</v>
      </c>
      <c r="D60" s="232">
        <v>0</v>
      </c>
      <c r="E60" s="232">
        <v>0</v>
      </c>
      <c r="F60" s="232">
        <v>0</v>
      </c>
      <c r="G60" s="232">
        <v>0</v>
      </c>
      <c r="H60" s="232">
        <v>0</v>
      </c>
      <c r="I60" s="317">
        <f t="shared" si="9"/>
        <v>0</v>
      </c>
      <c r="J60" s="324"/>
    </row>
    <row r="61" spans="1:10" ht="15" x14ac:dyDescent="0.25">
      <c r="A61" s="273"/>
      <c r="B61" s="107" t="s">
        <v>488</v>
      </c>
      <c r="C61" s="232">
        <v>0</v>
      </c>
      <c r="D61" s="232">
        <v>0</v>
      </c>
      <c r="E61" s="232">
        <v>0</v>
      </c>
      <c r="F61" s="232">
        <v>0</v>
      </c>
      <c r="G61" s="232">
        <v>0</v>
      </c>
      <c r="H61" s="232">
        <v>0</v>
      </c>
      <c r="I61" s="317">
        <f t="shared" si="9"/>
        <v>0</v>
      </c>
      <c r="J61" s="324"/>
    </row>
    <row r="62" spans="1:10" ht="15" x14ac:dyDescent="0.25">
      <c r="A62" s="273"/>
      <c r="B62" s="107" t="s">
        <v>418</v>
      </c>
      <c r="C62" s="232">
        <v>0</v>
      </c>
      <c r="D62" s="232">
        <v>0</v>
      </c>
      <c r="E62" s="232">
        <v>0</v>
      </c>
      <c r="F62" s="232">
        <v>0</v>
      </c>
      <c r="G62" s="232">
        <v>0</v>
      </c>
      <c r="H62" s="232">
        <v>0</v>
      </c>
      <c r="I62" s="317">
        <f t="shared" si="9"/>
        <v>0</v>
      </c>
      <c r="J62" s="324"/>
    </row>
    <row r="63" spans="1:10" ht="15" x14ac:dyDescent="0.25">
      <c r="A63" s="273"/>
      <c r="B63" s="107" t="s">
        <v>399</v>
      </c>
      <c r="C63" s="232">
        <v>0</v>
      </c>
      <c r="D63" s="232">
        <v>0</v>
      </c>
      <c r="E63" s="232">
        <v>0</v>
      </c>
      <c r="F63" s="232">
        <v>0</v>
      </c>
      <c r="G63" s="232">
        <v>0</v>
      </c>
      <c r="H63" s="232">
        <v>0</v>
      </c>
      <c r="I63" s="317">
        <f t="shared" si="9"/>
        <v>0</v>
      </c>
      <c r="J63" s="324"/>
    </row>
    <row r="64" spans="1:10" ht="15" x14ac:dyDescent="0.25">
      <c r="A64" s="273"/>
      <c r="B64" s="107" t="s">
        <v>461</v>
      </c>
      <c r="C64" s="232">
        <v>0</v>
      </c>
      <c r="D64" s="232">
        <v>0</v>
      </c>
      <c r="E64" s="232">
        <v>0</v>
      </c>
      <c r="F64" s="232">
        <v>0</v>
      </c>
      <c r="G64" s="232">
        <v>0</v>
      </c>
      <c r="H64" s="232">
        <v>0</v>
      </c>
      <c r="I64" s="317">
        <f t="shared" si="9"/>
        <v>0</v>
      </c>
      <c r="J64" s="324"/>
    </row>
    <row r="65" spans="1:10" ht="15" x14ac:dyDescent="0.25">
      <c r="A65" s="273"/>
      <c r="B65" s="107" t="s">
        <v>474</v>
      </c>
      <c r="C65" s="232">
        <v>0</v>
      </c>
      <c r="D65" s="232">
        <v>0</v>
      </c>
      <c r="E65" s="232">
        <v>0</v>
      </c>
      <c r="F65" s="232">
        <v>0</v>
      </c>
      <c r="G65" s="232">
        <v>0</v>
      </c>
      <c r="H65" s="232">
        <v>0</v>
      </c>
      <c r="I65" s="317">
        <f t="shared" si="9"/>
        <v>0</v>
      </c>
      <c r="J65" s="324"/>
    </row>
    <row r="66" spans="1:10" ht="15" x14ac:dyDescent="0.25">
      <c r="A66" s="273"/>
      <c r="B66" s="107" t="s">
        <v>475</v>
      </c>
      <c r="C66" s="232">
        <v>0</v>
      </c>
      <c r="D66" s="232">
        <v>0</v>
      </c>
      <c r="E66" s="232">
        <v>0</v>
      </c>
      <c r="F66" s="232">
        <v>0</v>
      </c>
      <c r="G66" s="232">
        <v>0</v>
      </c>
      <c r="H66" s="232">
        <v>0</v>
      </c>
      <c r="I66" s="317">
        <f t="shared" si="9"/>
        <v>0</v>
      </c>
      <c r="J66" s="324"/>
    </row>
    <row r="67" spans="1:10" ht="15" x14ac:dyDescent="0.25">
      <c r="A67" s="273"/>
      <c r="B67" s="107" t="s">
        <v>465</v>
      </c>
      <c r="C67" s="232">
        <v>0</v>
      </c>
      <c r="D67" s="232">
        <v>0</v>
      </c>
      <c r="E67" s="232">
        <v>0</v>
      </c>
      <c r="F67" s="232">
        <v>0</v>
      </c>
      <c r="G67" s="232">
        <v>0</v>
      </c>
      <c r="H67" s="232">
        <v>0</v>
      </c>
      <c r="I67" s="317">
        <f t="shared" si="9"/>
        <v>0</v>
      </c>
      <c r="J67" s="324"/>
    </row>
    <row r="68" spans="1:10" ht="15" x14ac:dyDescent="0.25">
      <c r="A68" s="259"/>
      <c r="B68" s="111" t="s">
        <v>480</v>
      </c>
      <c r="C68" s="232">
        <v>0</v>
      </c>
      <c r="D68" s="232">
        <v>0</v>
      </c>
      <c r="E68" s="232">
        <v>0</v>
      </c>
      <c r="F68" s="232">
        <v>0</v>
      </c>
      <c r="G68" s="232">
        <v>0</v>
      </c>
      <c r="H68" s="232">
        <v>0</v>
      </c>
      <c r="I68" s="317">
        <f t="shared" si="9"/>
        <v>0</v>
      </c>
      <c r="J68" s="324"/>
    </row>
    <row r="69" spans="1:10" ht="15" x14ac:dyDescent="0.25">
      <c r="A69" s="259"/>
      <c r="B69" s="111" t="s">
        <v>345</v>
      </c>
      <c r="C69" s="232">
        <v>0</v>
      </c>
      <c r="D69" s="232">
        <v>0</v>
      </c>
      <c r="E69" s="232">
        <v>0</v>
      </c>
      <c r="F69" s="232">
        <v>0</v>
      </c>
      <c r="G69" s="232">
        <v>0</v>
      </c>
      <c r="H69" s="232">
        <v>0</v>
      </c>
      <c r="I69" s="317">
        <f t="shared" si="9"/>
        <v>0</v>
      </c>
      <c r="J69" s="324"/>
    </row>
    <row r="70" spans="1:10" ht="15" x14ac:dyDescent="0.25">
      <c r="A70" s="259"/>
      <c r="B70" s="111" t="s">
        <v>483</v>
      </c>
      <c r="C70" s="232">
        <v>0</v>
      </c>
      <c r="D70" s="232">
        <v>0</v>
      </c>
      <c r="E70" s="232">
        <v>0</v>
      </c>
      <c r="F70" s="232">
        <v>0</v>
      </c>
      <c r="G70" s="232">
        <v>0</v>
      </c>
      <c r="H70" s="232">
        <v>0</v>
      </c>
      <c r="I70" s="317">
        <f t="shared" si="9"/>
        <v>0</v>
      </c>
      <c r="J70" s="324"/>
    </row>
    <row r="71" spans="1:10" ht="15" x14ac:dyDescent="0.25">
      <c r="A71" s="259"/>
      <c r="B71" s="111" t="s">
        <v>423</v>
      </c>
      <c r="C71" s="232">
        <v>0</v>
      </c>
      <c r="D71" s="232">
        <v>0</v>
      </c>
      <c r="E71" s="232">
        <v>0</v>
      </c>
      <c r="F71" s="232">
        <v>0</v>
      </c>
      <c r="G71" s="232">
        <v>0</v>
      </c>
      <c r="H71" s="232">
        <v>0</v>
      </c>
      <c r="I71" s="317">
        <f t="shared" si="9"/>
        <v>0</v>
      </c>
      <c r="J71" s="324"/>
    </row>
    <row r="72" spans="1:10" ht="15" x14ac:dyDescent="0.25">
      <c r="A72" s="259"/>
      <c r="B72" s="111" t="s">
        <v>425</v>
      </c>
      <c r="C72" s="232">
        <v>0</v>
      </c>
      <c r="D72" s="232">
        <v>0</v>
      </c>
      <c r="E72" s="232">
        <v>0</v>
      </c>
      <c r="F72" s="232">
        <v>0</v>
      </c>
      <c r="G72" s="232">
        <v>0</v>
      </c>
      <c r="H72" s="232">
        <v>0</v>
      </c>
      <c r="I72" s="317">
        <f t="shared" si="9"/>
        <v>0</v>
      </c>
      <c r="J72" s="324"/>
    </row>
    <row r="73" spans="1:10" ht="15" x14ac:dyDescent="0.25">
      <c r="A73" s="259"/>
      <c r="B73" s="111" t="s">
        <v>420</v>
      </c>
      <c r="C73" s="232">
        <v>0</v>
      </c>
      <c r="D73" s="232">
        <v>0</v>
      </c>
      <c r="E73" s="232">
        <v>0</v>
      </c>
      <c r="F73" s="232">
        <v>0</v>
      </c>
      <c r="G73" s="232">
        <v>0</v>
      </c>
      <c r="H73" s="232">
        <v>0</v>
      </c>
      <c r="I73" s="317">
        <f t="shared" si="9"/>
        <v>0</v>
      </c>
      <c r="J73" s="324"/>
    </row>
    <row r="74" spans="1:10" ht="15" x14ac:dyDescent="0.25">
      <c r="A74" s="259"/>
      <c r="B74" s="111" t="s">
        <v>426</v>
      </c>
      <c r="C74" s="232">
        <v>0</v>
      </c>
      <c r="D74" s="232">
        <v>0</v>
      </c>
      <c r="E74" s="232">
        <v>0</v>
      </c>
      <c r="F74" s="232">
        <v>0</v>
      </c>
      <c r="G74" s="232">
        <v>0</v>
      </c>
      <c r="H74" s="232">
        <v>0</v>
      </c>
      <c r="I74" s="317">
        <f t="shared" si="9"/>
        <v>0</v>
      </c>
      <c r="J74" s="324"/>
    </row>
    <row r="75" spans="1:10" ht="15" x14ac:dyDescent="0.25">
      <c r="A75" s="259"/>
      <c r="B75" s="111" t="s">
        <v>421</v>
      </c>
      <c r="C75" s="232">
        <v>0</v>
      </c>
      <c r="D75" s="232">
        <v>0</v>
      </c>
      <c r="E75" s="232">
        <v>0</v>
      </c>
      <c r="F75" s="232">
        <v>0</v>
      </c>
      <c r="G75" s="232">
        <v>0</v>
      </c>
      <c r="H75" s="232">
        <v>0</v>
      </c>
      <c r="I75" s="317">
        <f t="shared" si="9"/>
        <v>0</v>
      </c>
      <c r="J75" s="324"/>
    </row>
    <row r="76" spans="1:10" ht="15" x14ac:dyDescent="0.25">
      <c r="A76" s="259"/>
      <c r="B76" s="111" t="s">
        <v>424</v>
      </c>
      <c r="C76" s="232">
        <v>0</v>
      </c>
      <c r="D76" s="232">
        <v>0</v>
      </c>
      <c r="E76" s="232">
        <v>0</v>
      </c>
      <c r="F76" s="232">
        <v>0</v>
      </c>
      <c r="G76" s="232">
        <v>0</v>
      </c>
      <c r="H76" s="232">
        <v>0</v>
      </c>
      <c r="I76" s="317">
        <f t="shared" si="9"/>
        <v>0</v>
      </c>
      <c r="J76" s="324"/>
    </row>
    <row r="77" spans="1:10" ht="15" x14ac:dyDescent="0.25">
      <c r="A77" s="259"/>
      <c r="B77" s="111" t="s">
        <v>422</v>
      </c>
      <c r="C77" s="232">
        <v>0</v>
      </c>
      <c r="D77" s="232">
        <v>0</v>
      </c>
      <c r="E77" s="232">
        <v>0</v>
      </c>
      <c r="F77" s="232">
        <v>0</v>
      </c>
      <c r="G77" s="232">
        <v>0</v>
      </c>
      <c r="H77" s="232">
        <v>0</v>
      </c>
      <c r="I77" s="317">
        <f t="shared" si="9"/>
        <v>0</v>
      </c>
      <c r="J77" s="324"/>
    </row>
    <row r="78" spans="1:10" ht="15" x14ac:dyDescent="0.25">
      <c r="A78" s="259"/>
      <c r="B78" s="111" t="s">
        <v>462</v>
      </c>
      <c r="C78" s="232">
        <v>0</v>
      </c>
      <c r="D78" s="232">
        <v>0</v>
      </c>
      <c r="E78" s="232">
        <v>0</v>
      </c>
      <c r="F78" s="232">
        <v>0</v>
      </c>
      <c r="G78" s="232">
        <v>0</v>
      </c>
      <c r="H78" s="232">
        <v>0</v>
      </c>
      <c r="I78" s="317">
        <f t="shared" si="9"/>
        <v>0</v>
      </c>
      <c r="J78" s="324"/>
    </row>
    <row r="79" spans="1:10" ht="15" x14ac:dyDescent="0.25">
      <c r="A79" s="259"/>
      <c r="B79" s="111" t="s">
        <v>457</v>
      </c>
      <c r="C79" s="232">
        <v>0</v>
      </c>
      <c r="D79" s="232">
        <v>0</v>
      </c>
      <c r="E79" s="232">
        <v>0</v>
      </c>
      <c r="F79" s="232">
        <v>0</v>
      </c>
      <c r="G79" s="232">
        <v>0</v>
      </c>
      <c r="H79" s="232">
        <v>0</v>
      </c>
      <c r="I79" s="317">
        <f t="shared" si="9"/>
        <v>0</v>
      </c>
      <c r="J79" s="324"/>
    </row>
    <row r="80" spans="1:10" ht="15" x14ac:dyDescent="0.25">
      <c r="A80" s="259"/>
      <c r="B80" s="111" t="s">
        <v>492</v>
      </c>
      <c r="C80" s="232">
        <v>0</v>
      </c>
      <c r="D80" s="232">
        <v>0</v>
      </c>
      <c r="E80" s="232">
        <v>0</v>
      </c>
      <c r="F80" s="232">
        <v>0</v>
      </c>
      <c r="G80" s="232">
        <v>0</v>
      </c>
      <c r="H80" s="232">
        <v>0</v>
      </c>
      <c r="I80" s="317">
        <f t="shared" si="9"/>
        <v>0</v>
      </c>
      <c r="J80" s="324"/>
    </row>
    <row r="81" spans="1:11" ht="15" x14ac:dyDescent="0.25">
      <c r="A81" s="259"/>
      <c r="B81" s="111" t="s">
        <v>479</v>
      </c>
      <c r="C81" s="232">
        <v>0</v>
      </c>
      <c r="D81" s="232">
        <v>0</v>
      </c>
      <c r="E81" s="232">
        <v>0</v>
      </c>
      <c r="F81" s="232">
        <v>0</v>
      </c>
      <c r="G81" s="232">
        <v>0</v>
      </c>
      <c r="H81" s="232">
        <v>0</v>
      </c>
      <c r="I81" s="317">
        <f t="shared" si="9"/>
        <v>0</v>
      </c>
      <c r="J81" s="324"/>
    </row>
    <row r="82" spans="1:11" ht="15" x14ac:dyDescent="0.25">
      <c r="A82" s="259"/>
      <c r="B82" s="111" t="s">
        <v>476</v>
      </c>
      <c r="C82" s="232">
        <v>0</v>
      </c>
      <c r="D82" s="232">
        <v>0</v>
      </c>
      <c r="E82" s="232">
        <v>0</v>
      </c>
      <c r="F82" s="232">
        <v>0</v>
      </c>
      <c r="G82" s="232">
        <v>0</v>
      </c>
      <c r="H82" s="232">
        <v>0</v>
      </c>
      <c r="I82" s="317">
        <f t="shared" si="9"/>
        <v>0</v>
      </c>
      <c r="J82" s="324"/>
    </row>
    <row r="83" spans="1:11" ht="15" x14ac:dyDescent="0.25">
      <c r="A83" s="259"/>
      <c r="B83" s="111" t="s">
        <v>477</v>
      </c>
      <c r="C83" s="232">
        <v>0</v>
      </c>
      <c r="D83" s="232">
        <v>0</v>
      </c>
      <c r="E83" s="232">
        <v>0</v>
      </c>
      <c r="F83" s="232">
        <v>0</v>
      </c>
      <c r="G83" s="232">
        <v>0</v>
      </c>
      <c r="H83" s="232">
        <v>0</v>
      </c>
      <c r="I83" s="317">
        <f t="shared" si="9"/>
        <v>0</v>
      </c>
      <c r="J83" s="324"/>
    </row>
    <row r="84" spans="1:11" x14ac:dyDescent="0.2">
      <c r="A84" s="259"/>
      <c r="B84" s="111" t="s">
        <v>472</v>
      </c>
      <c r="C84" s="232">
        <v>0</v>
      </c>
      <c r="D84" s="232">
        <v>0</v>
      </c>
      <c r="E84" s="232">
        <v>0</v>
      </c>
      <c r="F84" s="232">
        <v>0</v>
      </c>
      <c r="G84" s="232">
        <v>0</v>
      </c>
      <c r="H84" s="232">
        <v>0</v>
      </c>
      <c r="I84" s="317">
        <f t="shared" si="9"/>
        <v>0</v>
      </c>
      <c r="J84" s="287"/>
    </row>
    <row r="85" spans="1:11" x14ac:dyDescent="0.2">
      <c r="A85" s="259"/>
      <c r="B85" s="111" t="s">
        <v>400</v>
      </c>
      <c r="C85" s="232">
        <v>0</v>
      </c>
      <c r="D85" s="232">
        <v>0</v>
      </c>
      <c r="E85" s="232">
        <v>0</v>
      </c>
      <c r="F85" s="232">
        <v>0</v>
      </c>
      <c r="G85" s="232">
        <v>0</v>
      </c>
      <c r="H85" s="232">
        <v>0</v>
      </c>
      <c r="I85" s="317">
        <f t="shared" si="9"/>
        <v>0</v>
      </c>
      <c r="J85" s="287"/>
    </row>
    <row r="86" spans="1:11" ht="15" x14ac:dyDescent="0.25">
      <c r="A86" s="259"/>
      <c r="B86" s="111" t="s">
        <v>381</v>
      </c>
      <c r="C86" s="232">
        <v>0</v>
      </c>
      <c r="D86" s="232">
        <v>0</v>
      </c>
      <c r="E86" s="232">
        <v>0</v>
      </c>
      <c r="F86" s="232">
        <v>0</v>
      </c>
      <c r="G86" s="232">
        <v>0</v>
      </c>
      <c r="H86" s="232">
        <v>0</v>
      </c>
      <c r="I86" s="317">
        <f t="shared" si="9"/>
        <v>0</v>
      </c>
      <c r="J86" s="324"/>
    </row>
    <row r="87" spans="1:11" ht="15" x14ac:dyDescent="0.25">
      <c r="A87" s="259"/>
      <c r="B87" s="111" t="s">
        <v>386</v>
      </c>
      <c r="C87" s="232">
        <v>0</v>
      </c>
      <c r="D87" s="232">
        <v>0</v>
      </c>
      <c r="E87" s="232">
        <v>0</v>
      </c>
      <c r="F87" s="232">
        <v>0</v>
      </c>
      <c r="G87" s="232">
        <v>0</v>
      </c>
      <c r="H87" s="232">
        <v>0</v>
      </c>
      <c r="I87" s="317">
        <f t="shared" si="9"/>
        <v>0</v>
      </c>
      <c r="J87" s="324"/>
    </row>
    <row r="88" spans="1:11" ht="15" x14ac:dyDescent="0.25">
      <c r="A88" s="259"/>
      <c r="B88" s="111" t="s">
        <v>454</v>
      </c>
      <c r="C88" s="232">
        <v>0</v>
      </c>
      <c r="D88" s="232">
        <v>0</v>
      </c>
      <c r="E88" s="232">
        <v>0</v>
      </c>
      <c r="F88" s="232">
        <v>0</v>
      </c>
      <c r="G88" s="232">
        <v>0</v>
      </c>
      <c r="H88" s="232">
        <v>0</v>
      </c>
      <c r="I88" s="317">
        <f t="shared" si="9"/>
        <v>0</v>
      </c>
      <c r="J88" s="324"/>
      <c r="K88" s="24"/>
    </row>
    <row r="89" spans="1:11" ht="15" x14ac:dyDescent="0.25">
      <c r="A89" s="259"/>
      <c r="B89" s="111" t="s">
        <v>478</v>
      </c>
      <c r="C89" s="232">
        <v>0</v>
      </c>
      <c r="D89" s="232">
        <v>0</v>
      </c>
      <c r="E89" s="232">
        <v>0</v>
      </c>
      <c r="F89" s="232">
        <v>0</v>
      </c>
      <c r="G89" s="232">
        <v>0</v>
      </c>
      <c r="H89" s="232">
        <v>0</v>
      </c>
      <c r="I89" s="317">
        <f t="shared" si="9"/>
        <v>0</v>
      </c>
      <c r="J89" s="324"/>
      <c r="K89" s="24"/>
    </row>
    <row r="90" spans="1:11" ht="15" x14ac:dyDescent="0.25">
      <c r="A90" s="259"/>
      <c r="B90" s="111" t="s">
        <v>485</v>
      </c>
      <c r="C90" s="232">
        <v>0</v>
      </c>
      <c r="D90" s="232">
        <v>0</v>
      </c>
      <c r="E90" s="232">
        <v>0</v>
      </c>
      <c r="F90" s="232">
        <v>0</v>
      </c>
      <c r="G90" s="232">
        <v>0</v>
      </c>
      <c r="H90" s="232">
        <v>0</v>
      </c>
      <c r="I90" s="317">
        <f t="shared" si="9"/>
        <v>0</v>
      </c>
      <c r="J90" s="324"/>
      <c r="K90" s="24"/>
    </row>
    <row r="91" spans="1:11" ht="15" x14ac:dyDescent="0.25">
      <c r="A91" s="259"/>
      <c r="B91" s="111" t="s">
        <v>468</v>
      </c>
      <c r="C91" s="232">
        <v>0</v>
      </c>
      <c r="D91" s="232">
        <v>0</v>
      </c>
      <c r="E91" s="232">
        <v>0</v>
      </c>
      <c r="F91" s="232">
        <v>0</v>
      </c>
      <c r="G91" s="232">
        <v>0</v>
      </c>
      <c r="H91" s="232">
        <v>0</v>
      </c>
      <c r="I91" s="317">
        <f t="shared" si="9"/>
        <v>0</v>
      </c>
      <c r="J91" s="324"/>
      <c r="K91" s="24"/>
    </row>
    <row r="92" spans="1:11" x14ac:dyDescent="0.2">
      <c r="A92" s="259"/>
      <c r="B92" s="111" t="s">
        <v>379</v>
      </c>
      <c r="C92" s="232">
        <v>0</v>
      </c>
      <c r="D92" s="232">
        <v>0</v>
      </c>
      <c r="E92" s="232">
        <v>0</v>
      </c>
      <c r="F92" s="232">
        <v>0</v>
      </c>
      <c r="G92" s="232">
        <v>0</v>
      </c>
      <c r="H92" s="232">
        <v>0</v>
      </c>
      <c r="I92" s="317">
        <f t="shared" si="9"/>
        <v>0</v>
      </c>
      <c r="J92" s="287"/>
    </row>
    <row r="93" spans="1:11" x14ac:dyDescent="0.2">
      <c r="A93" s="259"/>
      <c r="B93" s="111" t="s">
        <v>383</v>
      </c>
      <c r="C93" s="232">
        <v>0</v>
      </c>
      <c r="D93" s="232">
        <v>0</v>
      </c>
      <c r="E93" s="232">
        <v>0</v>
      </c>
      <c r="F93" s="232">
        <v>0</v>
      </c>
      <c r="G93" s="232">
        <v>0</v>
      </c>
      <c r="H93" s="232">
        <v>0</v>
      </c>
      <c r="I93" s="317">
        <f t="shared" si="9"/>
        <v>0</v>
      </c>
      <c r="J93" s="287"/>
    </row>
    <row r="94" spans="1:11" x14ac:dyDescent="0.2">
      <c r="A94" s="259"/>
      <c r="B94" s="111" t="s">
        <v>459</v>
      </c>
      <c r="C94" s="232">
        <v>0</v>
      </c>
      <c r="D94" s="232">
        <v>0</v>
      </c>
      <c r="E94" s="232">
        <v>0</v>
      </c>
      <c r="F94" s="232">
        <v>0</v>
      </c>
      <c r="G94" s="232">
        <v>0</v>
      </c>
      <c r="H94" s="232">
        <v>0</v>
      </c>
      <c r="I94" s="317">
        <f t="shared" si="9"/>
        <v>0</v>
      </c>
      <c r="J94" s="287"/>
    </row>
    <row r="95" spans="1:11" x14ac:dyDescent="0.2">
      <c r="A95" s="259"/>
      <c r="B95" s="111" t="s">
        <v>470</v>
      </c>
      <c r="C95" s="232">
        <v>0</v>
      </c>
      <c r="D95" s="232">
        <v>0</v>
      </c>
      <c r="E95" s="232">
        <v>0</v>
      </c>
      <c r="F95" s="232">
        <v>0</v>
      </c>
      <c r="G95" s="232">
        <v>0</v>
      </c>
      <c r="H95" s="232">
        <v>0</v>
      </c>
      <c r="I95" s="317">
        <f t="shared" si="9"/>
        <v>0</v>
      </c>
      <c r="J95" s="287"/>
    </row>
    <row r="96" spans="1:11" x14ac:dyDescent="0.2">
      <c r="A96" s="259"/>
      <c r="B96" s="111" t="s">
        <v>473</v>
      </c>
      <c r="C96" s="232">
        <v>0</v>
      </c>
      <c r="D96" s="232">
        <v>0</v>
      </c>
      <c r="E96" s="232">
        <v>0</v>
      </c>
      <c r="F96" s="232">
        <v>0</v>
      </c>
      <c r="G96" s="232">
        <v>0</v>
      </c>
      <c r="H96" s="232">
        <v>0</v>
      </c>
      <c r="I96" s="317">
        <f t="shared" si="9"/>
        <v>0</v>
      </c>
      <c r="J96" s="287"/>
    </row>
    <row r="97" spans="1:10" x14ac:dyDescent="0.2">
      <c r="A97" s="259"/>
      <c r="B97" s="111" t="s">
        <v>471</v>
      </c>
      <c r="C97" s="232">
        <v>0</v>
      </c>
      <c r="D97" s="232">
        <v>0</v>
      </c>
      <c r="E97" s="232">
        <v>0</v>
      </c>
      <c r="F97" s="232">
        <v>0</v>
      </c>
      <c r="G97" s="232">
        <v>0</v>
      </c>
      <c r="H97" s="232">
        <v>0</v>
      </c>
      <c r="I97" s="317">
        <f t="shared" si="9"/>
        <v>0</v>
      </c>
      <c r="J97" s="287"/>
    </row>
    <row r="98" spans="1:10" ht="15" x14ac:dyDescent="0.25">
      <c r="A98" s="273"/>
      <c r="B98" s="107" t="s">
        <v>458</v>
      </c>
      <c r="C98" s="232">
        <v>0</v>
      </c>
      <c r="D98" s="232">
        <v>0</v>
      </c>
      <c r="E98" s="232">
        <v>0</v>
      </c>
      <c r="F98" s="232">
        <v>0</v>
      </c>
      <c r="G98" s="232">
        <v>0</v>
      </c>
      <c r="H98" s="232">
        <v>0</v>
      </c>
      <c r="I98" s="317">
        <f t="shared" si="9"/>
        <v>0</v>
      </c>
      <c r="J98" s="324"/>
    </row>
    <row r="99" spans="1:10" ht="15" x14ac:dyDescent="0.25">
      <c r="A99" s="273"/>
      <c r="B99" s="107" t="s">
        <v>397</v>
      </c>
      <c r="C99" s="232">
        <v>0</v>
      </c>
      <c r="D99" s="232">
        <v>0</v>
      </c>
      <c r="E99" s="232">
        <v>0</v>
      </c>
      <c r="F99" s="232">
        <v>0</v>
      </c>
      <c r="G99" s="232">
        <v>0</v>
      </c>
      <c r="H99" s="232">
        <v>0</v>
      </c>
      <c r="I99" s="317">
        <f t="shared" si="9"/>
        <v>0</v>
      </c>
      <c r="J99" s="324"/>
    </row>
    <row r="100" spans="1:10" x14ac:dyDescent="0.2">
      <c r="A100" s="363" t="s">
        <v>416</v>
      </c>
      <c r="B100" s="358" t="s">
        <v>390</v>
      </c>
      <c r="C100" s="232">
        <v>0</v>
      </c>
      <c r="D100" s="232">
        <v>0</v>
      </c>
      <c r="E100" s="232">
        <v>0</v>
      </c>
      <c r="F100" s="232">
        <v>0</v>
      </c>
      <c r="G100" s="232">
        <v>0</v>
      </c>
      <c r="H100" s="232">
        <v>0</v>
      </c>
      <c r="I100" s="317">
        <f t="shared" si="9"/>
        <v>0</v>
      </c>
      <c r="J100" s="354" t="s">
        <v>522</v>
      </c>
    </row>
    <row r="101" spans="1:10" x14ac:dyDescent="0.2">
      <c r="A101" s="363" t="s">
        <v>416</v>
      </c>
      <c r="B101" s="358" t="s">
        <v>387</v>
      </c>
      <c r="C101" s="232">
        <v>0</v>
      </c>
      <c r="D101" s="232">
        <v>0</v>
      </c>
      <c r="E101" s="232">
        <v>0</v>
      </c>
      <c r="F101" s="232">
        <v>0</v>
      </c>
      <c r="G101" s="232">
        <v>0</v>
      </c>
      <c r="H101" s="232">
        <v>0</v>
      </c>
      <c r="I101" s="317">
        <f t="shared" si="9"/>
        <v>0</v>
      </c>
      <c r="J101" s="354" t="s">
        <v>522</v>
      </c>
    </row>
    <row r="102" spans="1:10" x14ac:dyDescent="0.2">
      <c r="A102" s="363" t="s">
        <v>417</v>
      </c>
      <c r="B102" s="358" t="s">
        <v>391</v>
      </c>
      <c r="C102" s="232">
        <v>0</v>
      </c>
      <c r="D102" s="232">
        <v>0</v>
      </c>
      <c r="E102" s="232">
        <v>0</v>
      </c>
      <c r="F102" s="232">
        <v>0</v>
      </c>
      <c r="G102" s="232">
        <v>0</v>
      </c>
      <c r="H102" s="232">
        <v>0</v>
      </c>
      <c r="I102" s="317">
        <f t="shared" si="9"/>
        <v>0</v>
      </c>
      <c r="J102" s="354" t="s">
        <v>522</v>
      </c>
    </row>
    <row r="103" spans="1:10" x14ac:dyDescent="0.2">
      <c r="A103" s="363" t="s">
        <v>416</v>
      </c>
      <c r="B103" s="358" t="s">
        <v>519</v>
      </c>
      <c r="C103" s="232">
        <v>0</v>
      </c>
      <c r="D103" s="232">
        <v>0</v>
      </c>
      <c r="E103" s="232">
        <v>0</v>
      </c>
      <c r="F103" s="232">
        <v>0</v>
      </c>
      <c r="G103" s="232">
        <v>0</v>
      </c>
      <c r="H103" s="232">
        <v>0</v>
      </c>
      <c r="I103" s="317">
        <f t="shared" si="9"/>
        <v>0</v>
      </c>
      <c r="J103" s="354" t="s">
        <v>522</v>
      </c>
    </row>
    <row r="104" spans="1:10" x14ac:dyDescent="0.2">
      <c r="A104" s="363" t="s">
        <v>416</v>
      </c>
      <c r="B104" s="358" t="s">
        <v>516</v>
      </c>
      <c r="C104" s="232">
        <v>0</v>
      </c>
      <c r="D104" s="232">
        <v>0</v>
      </c>
      <c r="E104" s="232">
        <v>0</v>
      </c>
      <c r="F104" s="232">
        <v>0</v>
      </c>
      <c r="G104" s="232">
        <v>0</v>
      </c>
      <c r="H104" s="232">
        <v>0</v>
      </c>
      <c r="I104" s="317">
        <f t="shared" si="9"/>
        <v>0</v>
      </c>
      <c r="J104" s="354" t="s">
        <v>522</v>
      </c>
    </row>
    <row r="105" spans="1:10" x14ac:dyDescent="0.2">
      <c r="A105" s="311"/>
      <c r="B105" s="139" t="s">
        <v>493</v>
      </c>
      <c r="C105" s="232">
        <v>0</v>
      </c>
      <c r="D105" s="232">
        <v>0</v>
      </c>
      <c r="E105" s="232">
        <v>0</v>
      </c>
      <c r="F105" s="232">
        <v>0</v>
      </c>
      <c r="G105" s="232">
        <v>0</v>
      </c>
      <c r="H105" s="232">
        <v>0</v>
      </c>
      <c r="I105" s="317">
        <f t="shared" si="9"/>
        <v>0</v>
      </c>
      <c r="J105" s="287"/>
    </row>
    <row r="106" spans="1:10" x14ac:dyDescent="0.2">
      <c r="A106" s="291"/>
      <c r="B106" s="111" t="s">
        <v>487</v>
      </c>
      <c r="C106" s="232">
        <v>0</v>
      </c>
      <c r="D106" s="232">
        <v>0</v>
      </c>
      <c r="E106" s="232">
        <v>0</v>
      </c>
      <c r="F106" s="232">
        <v>0</v>
      </c>
      <c r="G106" s="232">
        <v>0</v>
      </c>
      <c r="H106" s="232">
        <v>0</v>
      </c>
      <c r="I106" s="317">
        <f t="shared" si="9"/>
        <v>0</v>
      </c>
      <c r="J106" s="287"/>
    </row>
    <row r="107" spans="1:10" x14ac:dyDescent="0.2">
      <c r="A107" s="291"/>
      <c r="B107" s="111" t="s">
        <v>419</v>
      </c>
      <c r="C107" s="232">
        <v>0</v>
      </c>
      <c r="D107" s="232">
        <v>0</v>
      </c>
      <c r="E107" s="232">
        <v>0</v>
      </c>
      <c r="F107" s="232">
        <v>0</v>
      </c>
      <c r="G107" s="232">
        <v>0</v>
      </c>
      <c r="H107" s="232">
        <v>0</v>
      </c>
      <c r="I107" s="317">
        <f t="shared" si="9"/>
        <v>0</v>
      </c>
      <c r="J107" s="287"/>
    </row>
    <row r="108" spans="1:10" x14ac:dyDescent="0.2">
      <c r="A108" s="291"/>
      <c r="B108" s="111" t="s">
        <v>494</v>
      </c>
      <c r="C108" s="232">
        <v>0</v>
      </c>
      <c r="D108" s="232">
        <v>0</v>
      </c>
      <c r="E108" s="232">
        <v>0</v>
      </c>
      <c r="F108" s="232">
        <v>0</v>
      </c>
      <c r="G108" s="232">
        <v>0</v>
      </c>
      <c r="H108" s="232">
        <v>0</v>
      </c>
      <c r="I108" s="317">
        <f t="shared" si="9"/>
        <v>0</v>
      </c>
      <c r="J108" s="287"/>
    </row>
    <row r="109" spans="1:10" ht="15" x14ac:dyDescent="0.25">
      <c r="A109" s="259"/>
      <c r="B109" s="111" t="s">
        <v>350</v>
      </c>
      <c r="C109" s="232">
        <v>0</v>
      </c>
      <c r="D109" s="232">
        <v>0</v>
      </c>
      <c r="E109" s="232">
        <v>0</v>
      </c>
      <c r="F109" s="232">
        <v>0</v>
      </c>
      <c r="G109" s="232">
        <v>0</v>
      </c>
      <c r="H109" s="232">
        <v>0</v>
      </c>
      <c r="I109" s="317">
        <f t="shared" si="9"/>
        <v>0</v>
      </c>
      <c r="J109" s="324"/>
    </row>
    <row r="110" spans="1:10" ht="15" x14ac:dyDescent="0.25">
      <c r="A110" s="259"/>
      <c r="B110" s="111" t="s">
        <v>367</v>
      </c>
      <c r="C110" s="232">
        <v>0</v>
      </c>
      <c r="D110" s="232">
        <v>0</v>
      </c>
      <c r="E110" s="232">
        <v>0</v>
      </c>
      <c r="F110" s="232">
        <v>0</v>
      </c>
      <c r="G110" s="232">
        <v>0</v>
      </c>
      <c r="H110" s="232">
        <v>0</v>
      </c>
      <c r="I110" s="317">
        <f t="shared" si="9"/>
        <v>0</v>
      </c>
      <c r="J110" s="324"/>
    </row>
    <row r="111" spans="1:10" ht="15" x14ac:dyDescent="0.25">
      <c r="A111" s="259"/>
      <c r="B111" s="111" t="s">
        <v>366</v>
      </c>
      <c r="C111" s="232">
        <v>0</v>
      </c>
      <c r="D111" s="232">
        <v>0</v>
      </c>
      <c r="E111" s="232">
        <v>0</v>
      </c>
      <c r="F111" s="232">
        <v>0</v>
      </c>
      <c r="G111" s="232">
        <v>0</v>
      </c>
      <c r="H111" s="232">
        <v>0</v>
      </c>
      <c r="I111" s="317">
        <f t="shared" si="9"/>
        <v>0</v>
      </c>
      <c r="J111" s="324"/>
    </row>
    <row r="112" spans="1:10" ht="15" x14ac:dyDescent="0.25">
      <c r="A112" s="259"/>
      <c r="B112" s="111" t="s">
        <v>460</v>
      </c>
      <c r="C112" s="232">
        <v>0</v>
      </c>
      <c r="D112" s="232">
        <v>0</v>
      </c>
      <c r="E112" s="232">
        <v>0</v>
      </c>
      <c r="F112" s="232">
        <v>0</v>
      </c>
      <c r="G112" s="232">
        <v>0</v>
      </c>
      <c r="H112" s="232">
        <v>0</v>
      </c>
      <c r="I112" s="317">
        <f t="shared" si="9"/>
        <v>0</v>
      </c>
      <c r="J112" s="324"/>
    </row>
    <row r="113" spans="1:10" ht="15" x14ac:dyDescent="0.25">
      <c r="A113" s="259"/>
      <c r="B113" s="111" t="s">
        <v>395</v>
      </c>
      <c r="C113" s="232">
        <v>0</v>
      </c>
      <c r="D113" s="232">
        <v>0</v>
      </c>
      <c r="E113" s="232">
        <v>0</v>
      </c>
      <c r="F113" s="232">
        <v>0</v>
      </c>
      <c r="G113" s="232">
        <v>0</v>
      </c>
      <c r="H113" s="232">
        <v>0</v>
      </c>
      <c r="I113" s="317">
        <f t="shared" si="9"/>
        <v>0</v>
      </c>
      <c r="J113" s="324"/>
    </row>
    <row r="114" spans="1:10" ht="15" x14ac:dyDescent="0.25">
      <c r="A114" s="259"/>
      <c r="B114" s="111" t="s">
        <v>455</v>
      </c>
      <c r="C114" s="232">
        <v>0</v>
      </c>
      <c r="D114" s="232">
        <v>0</v>
      </c>
      <c r="E114" s="232">
        <v>0</v>
      </c>
      <c r="F114" s="232">
        <v>0</v>
      </c>
      <c r="G114" s="232">
        <v>0</v>
      </c>
      <c r="H114" s="232">
        <v>0</v>
      </c>
      <c r="I114" s="317">
        <f t="shared" si="9"/>
        <v>0</v>
      </c>
      <c r="J114" s="324"/>
    </row>
    <row r="115" spans="1:10" ht="15" x14ac:dyDescent="0.25">
      <c r="A115" s="259"/>
      <c r="B115" s="111" t="s">
        <v>491</v>
      </c>
      <c r="C115" s="232">
        <v>0</v>
      </c>
      <c r="D115" s="232">
        <v>0</v>
      </c>
      <c r="E115" s="232">
        <v>0</v>
      </c>
      <c r="F115" s="232">
        <v>0</v>
      </c>
      <c r="G115" s="232">
        <v>0</v>
      </c>
      <c r="H115" s="232">
        <v>0</v>
      </c>
      <c r="I115" s="317">
        <f t="shared" si="9"/>
        <v>0</v>
      </c>
      <c r="J115" s="324"/>
    </row>
    <row r="116" spans="1:10" ht="15" x14ac:dyDescent="0.25">
      <c r="A116" s="259"/>
      <c r="B116" s="111" t="s">
        <v>369</v>
      </c>
      <c r="C116" s="232">
        <v>0</v>
      </c>
      <c r="D116" s="232">
        <v>0</v>
      </c>
      <c r="E116" s="232">
        <v>0</v>
      </c>
      <c r="F116" s="232">
        <v>0</v>
      </c>
      <c r="G116" s="232">
        <v>0</v>
      </c>
      <c r="H116" s="232">
        <v>0</v>
      </c>
      <c r="I116" s="317">
        <f t="shared" si="9"/>
        <v>0</v>
      </c>
      <c r="J116" s="324"/>
    </row>
    <row r="117" spans="1:10" ht="15" x14ac:dyDescent="0.25">
      <c r="A117" s="259"/>
      <c r="B117" s="111" t="s">
        <v>365</v>
      </c>
      <c r="C117" s="232">
        <v>0</v>
      </c>
      <c r="D117" s="232">
        <v>0</v>
      </c>
      <c r="E117" s="232">
        <v>0</v>
      </c>
      <c r="F117" s="232">
        <v>0</v>
      </c>
      <c r="G117" s="232">
        <v>0</v>
      </c>
      <c r="H117" s="232">
        <v>0</v>
      </c>
      <c r="I117" s="317">
        <f t="shared" si="9"/>
        <v>0</v>
      </c>
      <c r="J117" s="324"/>
    </row>
    <row r="118" spans="1:10" ht="15" x14ac:dyDescent="0.25">
      <c r="A118" s="259"/>
      <c r="B118" s="111" t="s">
        <v>186</v>
      </c>
      <c r="C118" s="232">
        <v>0</v>
      </c>
      <c r="D118" s="232">
        <v>0</v>
      </c>
      <c r="E118" s="232">
        <v>0</v>
      </c>
      <c r="F118" s="232">
        <v>0</v>
      </c>
      <c r="G118" s="232">
        <v>0</v>
      </c>
      <c r="H118" s="232">
        <v>0</v>
      </c>
      <c r="I118" s="317">
        <f t="shared" si="9"/>
        <v>0</v>
      </c>
      <c r="J118" s="324"/>
    </row>
    <row r="119" spans="1:10" ht="15" x14ac:dyDescent="0.25">
      <c r="A119" s="259"/>
      <c r="B119" s="111" t="s">
        <v>368</v>
      </c>
      <c r="C119" s="232">
        <v>0</v>
      </c>
      <c r="D119" s="232">
        <v>0</v>
      </c>
      <c r="E119" s="232">
        <v>0</v>
      </c>
      <c r="F119" s="232">
        <v>0</v>
      </c>
      <c r="G119" s="232">
        <v>0</v>
      </c>
      <c r="H119" s="232">
        <v>0</v>
      </c>
      <c r="I119" s="317">
        <f t="shared" si="9"/>
        <v>0</v>
      </c>
      <c r="J119" s="324"/>
    </row>
    <row r="120" spans="1:10" ht="15" x14ac:dyDescent="0.25">
      <c r="A120" s="259"/>
      <c r="B120" s="111" t="s">
        <v>469</v>
      </c>
      <c r="C120" s="232">
        <v>0</v>
      </c>
      <c r="D120" s="232">
        <v>0</v>
      </c>
      <c r="E120" s="232">
        <v>0</v>
      </c>
      <c r="F120" s="232">
        <v>0</v>
      </c>
      <c r="G120" s="232">
        <v>0</v>
      </c>
      <c r="H120" s="232">
        <v>0</v>
      </c>
      <c r="I120" s="317">
        <f t="shared" si="9"/>
        <v>0</v>
      </c>
      <c r="J120" s="324"/>
    </row>
    <row r="121" spans="1:10" ht="15" x14ac:dyDescent="0.25">
      <c r="A121" s="259"/>
      <c r="B121" s="111" t="s">
        <v>495</v>
      </c>
      <c r="C121" s="232">
        <v>0</v>
      </c>
      <c r="D121" s="232">
        <v>0</v>
      </c>
      <c r="E121" s="232">
        <v>0</v>
      </c>
      <c r="F121" s="232">
        <v>0</v>
      </c>
      <c r="G121" s="232">
        <v>0</v>
      </c>
      <c r="H121" s="232">
        <v>0</v>
      </c>
      <c r="I121" s="317">
        <f t="shared" ref="I121:I136" si="10">SUM(C121:H121)</f>
        <v>0</v>
      </c>
      <c r="J121" s="324"/>
    </row>
    <row r="122" spans="1:10" ht="15" x14ac:dyDescent="0.25">
      <c r="A122" s="273"/>
      <c r="B122" s="107" t="s">
        <v>380</v>
      </c>
      <c r="C122" s="232">
        <v>0</v>
      </c>
      <c r="D122" s="232">
        <v>0</v>
      </c>
      <c r="E122" s="232">
        <v>0</v>
      </c>
      <c r="F122" s="232">
        <v>0</v>
      </c>
      <c r="G122" s="232">
        <v>0</v>
      </c>
      <c r="H122" s="232">
        <v>0</v>
      </c>
      <c r="I122" s="317">
        <f t="shared" si="10"/>
        <v>0</v>
      </c>
      <c r="J122" s="324"/>
    </row>
    <row r="123" spans="1:10" ht="15" x14ac:dyDescent="0.25">
      <c r="A123" s="273"/>
      <c r="B123" s="107" t="s">
        <v>490</v>
      </c>
      <c r="C123" s="232">
        <v>0</v>
      </c>
      <c r="D123" s="232">
        <v>0</v>
      </c>
      <c r="E123" s="232">
        <v>0</v>
      </c>
      <c r="F123" s="232">
        <v>0</v>
      </c>
      <c r="G123" s="232">
        <v>0</v>
      </c>
      <c r="H123" s="232">
        <v>0</v>
      </c>
      <c r="I123" s="317">
        <f t="shared" si="10"/>
        <v>0</v>
      </c>
      <c r="J123" s="324"/>
    </row>
    <row r="124" spans="1:10" ht="15" x14ac:dyDescent="0.25">
      <c r="A124" s="273"/>
      <c r="B124" s="107" t="s">
        <v>401</v>
      </c>
      <c r="C124" s="232">
        <v>0</v>
      </c>
      <c r="D124" s="232">
        <v>0</v>
      </c>
      <c r="E124" s="232">
        <v>0</v>
      </c>
      <c r="F124" s="232">
        <v>0</v>
      </c>
      <c r="G124" s="232">
        <v>0</v>
      </c>
      <c r="H124" s="232">
        <v>0</v>
      </c>
      <c r="I124" s="317">
        <f t="shared" si="10"/>
        <v>0</v>
      </c>
      <c r="J124" s="324"/>
    </row>
    <row r="125" spans="1:10" ht="15" x14ac:dyDescent="0.25">
      <c r="A125" s="263"/>
      <c r="B125" s="143" t="s">
        <v>481</v>
      </c>
      <c r="C125" s="232">
        <v>0</v>
      </c>
      <c r="D125" s="232">
        <v>0</v>
      </c>
      <c r="E125" s="232">
        <v>0</v>
      </c>
      <c r="F125" s="232">
        <v>0</v>
      </c>
      <c r="G125" s="232">
        <v>0</v>
      </c>
      <c r="H125" s="232">
        <v>0</v>
      </c>
      <c r="I125" s="317">
        <f t="shared" si="10"/>
        <v>0</v>
      </c>
      <c r="J125" s="324"/>
    </row>
    <row r="126" spans="1:10" ht="15" x14ac:dyDescent="0.25">
      <c r="A126" s="273"/>
      <c r="B126" s="107" t="s">
        <v>385</v>
      </c>
      <c r="C126" s="232">
        <v>0</v>
      </c>
      <c r="D126" s="232">
        <v>0</v>
      </c>
      <c r="E126" s="232">
        <v>0</v>
      </c>
      <c r="F126" s="232">
        <v>0</v>
      </c>
      <c r="G126" s="232">
        <v>0</v>
      </c>
      <c r="H126" s="232">
        <v>0</v>
      </c>
      <c r="I126" s="317">
        <f t="shared" si="10"/>
        <v>0</v>
      </c>
      <c r="J126" s="324"/>
    </row>
    <row r="127" spans="1:10" ht="15" x14ac:dyDescent="0.25">
      <c r="A127" s="273"/>
      <c r="B127" s="107" t="s">
        <v>384</v>
      </c>
      <c r="C127" s="232">
        <v>0</v>
      </c>
      <c r="D127" s="232">
        <v>0</v>
      </c>
      <c r="E127" s="232">
        <v>0</v>
      </c>
      <c r="F127" s="232">
        <v>0</v>
      </c>
      <c r="G127" s="232">
        <v>0</v>
      </c>
      <c r="H127" s="232">
        <v>0</v>
      </c>
      <c r="I127" s="317">
        <f t="shared" si="10"/>
        <v>0</v>
      </c>
      <c r="J127" s="324"/>
    </row>
    <row r="128" spans="1:10" ht="15" x14ac:dyDescent="0.25">
      <c r="A128" s="297" t="s">
        <v>187</v>
      </c>
      <c r="B128" s="274"/>
      <c r="C128" s="232">
        <v>0</v>
      </c>
      <c r="D128" s="232">
        <v>0</v>
      </c>
      <c r="E128" s="232">
        <v>0</v>
      </c>
      <c r="F128" s="232">
        <v>0</v>
      </c>
      <c r="G128" s="232">
        <v>0</v>
      </c>
      <c r="H128" s="232">
        <v>0</v>
      </c>
      <c r="I128" s="317">
        <f t="shared" si="10"/>
        <v>0</v>
      </c>
      <c r="J128" s="324"/>
    </row>
    <row r="129" spans="1:10" ht="15" x14ac:dyDescent="0.25">
      <c r="A129" s="259"/>
      <c r="B129" s="111" t="s">
        <v>428</v>
      </c>
      <c r="C129" s="232">
        <v>0</v>
      </c>
      <c r="D129" s="232">
        <v>0</v>
      </c>
      <c r="E129" s="232">
        <v>0</v>
      </c>
      <c r="F129" s="232">
        <v>0</v>
      </c>
      <c r="G129" s="232">
        <v>0</v>
      </c>
      <c r="H129" s="232">
        <v>0</v>
      </c>
      <c r="I129" s="317">
        <f t="shared" si="10"/>
        <v>0</v>
      </c>
      <c r="J129" s="324"/>
    </row>
    <row r="130" spans="1:10" x14ac:dyDescent="0.2">
      <c r="A130" s="273"/>
      <c r="B130" s="107" t="s">
        <v>188</v>
      </c>
      <c r="C130" s="232">
        <v>0</v>
      </c>
      <c r="D130" s="232">
        <v>0</v>
      </c>
      <c r="E130" s="232">
        <v>0</v>
      </c>
      <c r="F130" s="232">
        <v>0</v>
      </c>
      <c r="G130" s="232">
        <v>0</v>
      </c>
      <c r="H130" s="232">
        <v>0</v>
      </c>
      <c r="I130" s="317">
        <f t="shared" si="10"/>
        <v>0</v>
      </c>
      <c r="J130" s="287"/>
    </row>
    <row r="131" spans="1:10" x14ac:dyDescent="0.2">
      <c r="A131" s="259"/>
      <c r="B131" s="111" t="s">
        <v>489</v>
      </c>
      <c r="C131" s="232">
        <v>0</v>
      </c>
      <c r="D131" s="232">
        <v>0</v>
      </c>
      <c r="E131" s="232">
        <v>0</v>
      </c>
      <c r="F131" s="232">
        <v>0</v>
      </c>
      <c r="G131" s="232">
        <v>0</v>
      </c>
      <c r="H131" s="232">
        <v>0</v>
      </c>
      <c r="I131" s="317">
        <f t="shared" si="10"/>
        <v>0</v>
      </c>
      <c r="J131" s="287"/>
    </row>
    <row r="132" spans="1:10" x14ac:dyDescent="0.2">
      <c r="A132" s="259"/>
      <c r="B132" s="111" t="s">
        <v>482</v>
      </c>
      <c r="C132" s="232">
        <v>0</v>
      </c>
      <c r="D132" s="232">
        <v>0</v>
      </c>
      <c r="E132" s="232">
        <v>0</v>
      </c>
      <c r="F132" s="232">
        <v>0</v>
      </c>
      <c r="G132" s="232">
        <v>0</v>
      </c>
      <c r="H132" s="232">
        <v>0</v>
      </c>
      <c r="I132" s="317">
        <f t="shared" si="10"/>
        <v>0</v>
      </c>
      <c r="J132" s="287"/>
    </row>
    <row r="133" spans="1:10" x14ac:dyDescent="0.2">
      <c r="A133" s="259"/>
      <c r="B133" s="111" t="s">
        <v>466</v>
      </c>
      <c r="C133" s="232">
        <v>0</v>
      </c>
      <c r="D133" s="232">
        <v>0</v>
      </c>
      <c r="E133" s="232">
        <v>0</v>
      </c>
      <c r="F133" s="232">
        <v>0</v>
      </c>
      <c r="G133" s="232">
        <v>0</v>
      </c>
      <c r="H133" s="232">
        <v>0</v>
      </c>
      <c r="I133" s="317">
        <f t="shared" si="10"/>
        <v>0</v>
      </c>
      <c r="J133" s="286"/>
    </row>
    <row r="134" spans="1:10" x14ac:dyDescent="0.2">
      <c r="A134" s="259"/>
      <c r="B134" s="111" t="s">
        <v>427</v>
      </c>
      <c r="C134" s="232">
        <v>0</v>
      </c>
      <c r="D134" s="232">
        <v>0</v>
      </c>
      <c r="E134" s="232">
        <v>0</v>
      </c>
      <c r="F134" s="232">
        <v>0</v>
      </c>
      <c r="G134" s="232">
        <v>0</v>
      </c>
      <c r="H134" s="232">
        <v>0</v>
      </c>
      <c r="I134" s="317">
        <f t="shared" si="10"/>
        <v>0</v>
      </c>
      <c r="J134" s="286"/>
    </row>
    <row r="135" spans="1:10" x14ac:dyDescent="0.2">
      <c r="A135" s="259"/>
      <c r="B135" s="111" t="s">
        <v>467</v>
      </c>
      <c r="C135" s="232">
        <v>0</v>
      </c>
      <c r="D135" s="232">
        <v>0</v>
      </c>
      <c r="E135" s="232">
        <v>0</v>
      </c>
      <c r="F135" s="232">
        <v>0</v>
      </c>
      <c r="G135" s="232">
        <v>0</v>
      </c>
      <c r="H135" s="232">
        <v>0</v>
      </c>
      <c r="I135" s="317">
        <f t="shared" si="10"/>
        <v>0</v>
      </c>
      <c r="J135" s="286"/>
    </row>
    <row r="136" spans="1:10" x14ac:dyDescent="0.2">
      <c r="A136" s="259"/>
      <c r="B136" s="111" t="s">
        <v>377</v>
      </c>
      <c r="C136" s="232">
        <v>0</v>
      </c>
      <c r="D136" s="232">
        <v>0</v>
      </c>
      <c r="E136" s="232">
        <v>0</v>
      </c>
      <c r="F136" s="232">
        <v>0</v>
      </c>
      <c r="G136" s="232">
        <v>0</v>
      </c>
      <c r="H136" s="232">
        <v>0</v>
      </c>
      <c r="I136" s="317">
        <f t="shared" si="10"/>
        <v>0</v>
      </c>
      <c r="J136" s="286"/>
    </row>
    <row r="137" spans="1:10" x14ac:dyDescent="0.2">
      <c r="A137" s="259"/>
      <c r="B137" s="111" t="s">
        <v>429</v>
      </c>
      <c r="C137" s="232">
        <v>0</v>
      </c>
      <c r="D137" s="232">
        <v>0</v>
      </c>
      <c r="E137" s="232">
        <v>0</v>
      </c>
      <c r="F137" s="232">
        <v>0</v>
      </c>
      <c r="G137" s="232">
        <v>0</v>
      </c>
      <c r="H137" s="232">
        <v>0</v>
      </c>
      <c r="I137" s="317">
        <f t="shared" ref="I137:I143" si="11">SUM(C137:H137)</f>
        <v>0</v>
      </c>
      <c r="J137" s="286"/>
    </row>
    <row r="138" spans="1:10" x14ac:dyDescent="0.2">
      <c r="A138" s="259"/>
      <c r="B138" s="111" t="s">
        <v>35</v>
      </c>
      <c r="C138" s="232">
        <v>0</v>
      </c>
      <c r="D138" s="232">
        <v>0</v>
      </c>
      <c r="E138" s="232">
        <v>0</v>
      </c>
      <c r="F138" s="232">
        <v>0</v>
      </c>
      <c r="G138" s="232">
        <v>0</v>
      </c>
      <c r="H138" s="232">
        <v>0</v>
      </c>
      <c r="I138" s="317">
        <f t="shared" si="11"/>
        <v>0</v>
      </c>
      <c r="J138" s="286"/>
    </row>
    <row r="139" spans="1:10" x14ac:dyDescent="0.2">
      <c r="A139" s="259"/>
      <c r="B139" s="111" t="s">
        <v>396</v>
      </c>
      <c r="C139" s="232">
        <v>0</v>
      </c>
      <c r="D139" s="232">
        <v>0</v>
      </c>
      <c r="E139" s="232">
        <v>0</v>
      </c>
      <c r="F139" s="232">
        <v>0</v>
      </c>
      <c r="G139" s="232">
        <v>0</v>
      </c>
      <c r="H139" s="232">
        <v>0</v>
      </c>
      <c r="I139" s="317">
        <f t="shared" si="11"/>
        <v>0</v>
      </c>
      <c r="J139" s="286"/>
    </row>
    <row r="140" spans="1:10" x14ac:dyDescent="0.2">
      <c r="A140" s="259"/>
      <c r="B140" s="111" t="s">
        <v>484</v>
      </c>
      <c r="C140" s="232">
        <v>0</v>
      </c>
      <c r="D140" s="232">
        <v>0</v>
      </c>
      <c r="E140" s="232">
        <v>0</v>
      </c>
      <c r="F140" s="232">
        <v>0</v>
      </c>
      <c r="G140" s="232">
        <v>0</v>
      </c>
      <c r="H140" s="232">
        <v>0</v>
      </c>
      <c r="I140" s="317">
        <f t="shared" si="11"/>
        <v>0</v>
      </c>
      <c r="J140" s="286"/>
    </row>
    <row r="141" spans="1:10" x14ac:dyDescent="0.2">
      <c r="A141" s="259"/>
      <c r="B141" s="111" t="s">
        <v>404</v>
      </c>
      <c r="C141" s="232">
        <v>0</v>
      </c>
      <c r="D141" s="232">
        <v>0</v>
      </c>
      <c r="E141" s="232">
        <v>0</v>
      </c>
      <c r="F141" s="232">
        <v>0</v>
      </c>
      <c r="G141" s="232">
        <v>0</v>
      </c>
      <c r="H141" s="232">
        <v>0</v>
      </c>
      <c r="I141" s="317">
        <f t="shared" si="11"/>
        <v>0</v>
      </c>
      <c r="J141" s="286"/>
    </row>
    <row r="142" spans="1:10" x14ac:dyDescent="0.2">
      <c r="A142" s="259"/>
      <c r="B142" s="111" t="s">
        <v>402</v>
      </c>
      <c r="C142" s="232">
        <v>0</v>
      </c>
      <c r="D142" s="232">
        <v>0</v>
      </c>
      <c r="E142" s="232">
        <v>0</v>
      </c>
      <c r="F142" s="232">
        <v>0</v>
      </c>
      <c r="G142" s="232">
        <v>0</v>
      </c>
      <c r="H142" s="232">
        <v>0</v>
      </c>
      <c r="I142" s="317">
        <f t="shared" si="11"/>
        <v>0</v>
      </c>
      <c r="J142" s="286"/>
    </row>
    <row r="143" spans="1:10" x14ac:dyDescent="0.2">
      <c r="A143" s="259"/>
      <c r="B143" s="111" t="s">
        <v>403</v>
      </c>
      <c r="C143" s="232">
        <v>0</v>
      </c>
      <c r="D143" s="232">
        <v>0</v>
      </c>
      <c r="E143" s="232">
        <v>0</v>
      </c>
      <c r="F143" s="232">
        <v>0</v>
      </c>
      <c r="G143" s="232">
        <v>0</v>
      </c>
      <c r="H143" s="232">
        <v>0</v>
      </c>
      <c r="I143" s="317">
        <f t="shared" si="11"/>
        <v>0</v>
      </c>
      <c r="J143" s="286"/>
    </row>
    <row r="144" spans="1:10" ht="15.75" thickBot="1" x14ac:dyDescent="0.3">
      <c r="A144" s="264" t="s">
        <v>189</v>
      </c>
      <c r="B144" s="125"/>
      <c r="C144" s="112">
        <f>SUM(C55:C143)</f>
        <v>0</v>
      </c>
      <c r="D144" s="112">
        <f t="shared" ref="D144:I144" si="12">SUM(D55:D143)</f>
        <v>0</v>
      </c>
      <c r="E144" s="112">
        <f t="shared" si="12"/>
        <v>0</v>
      </c>
      <c r="F144" s="112">
        <f t="shared" si="12"/>
        <v>0</v>
      </c>
      <c r="G144" s="112">
        <f t="shared" si="12"/>
        <v>0</v>
      </c>
      <c r="H144" s="112">
        <f t="shared" si="12"/>
        <v>0</v>
      </c>
      <c r="I144" s="112">
        <f t="shared" si="12"/>
        <v>0</v>
      </c>
      <c r="J144" s="357"/>
    </row>
    <row r="145" spans="1:9" ht="18.75" customHeight="1" thickBot="1" x14ac:dyDescent="0.3">
      <c r="A145" s="262" t="s">
        <v>190</v>
      </c>
      <c r="B145" s="113"/>
      <c r="C145" s="114">
        <f>C54+C144</f>
        <v>0</v>
      </c>
      <c r="D145" s="114">
        <f t="shared" ref="D145:I145" si="13">D54+D144</f>
        <v>0</v>
      </c>
      <c r="E145" s="114">
        <f t="shared" si="13"/>
        <v>0</v>
      </c>
      <c r="F145" s="114">
        <f t="shared" si="13"/>
        <v>0</v>
      </c>
      <c r="G145" s="114">
        <f t="shared" si="13"/>
        <v>0</v>
      </c>
      <c r="H145" s="114">
        <f t="shared" si="13"/>
        <v>0</v>
      </c>
      <c r="I145" s="114">
        <f t="shared" si="13"/>
        <v>0</v>
      </c>
    </row>
    <row r="146" spans="1:9" ht="19.5" customHeight="1" x14ac:dyDescent="0.25">
      <c r="A146" s="265" t="s">
        <v>191</v>
      </c>
      <c r="B146" s="266" t="s">
        <v>193</v>
      </c>
      <c r="C146" s="267"/>
      <c r="D146" s="267"/>
      <c r="E146" s="267"/>
      <c r="F146" s="267"/>
      <c r="G146" s="267"/>
      <c r="H146" s="267"/>
      <c r="I146" s="109">
        <f>SUM(C146:H146)</f>
        <v>0</v>
      </c>
    </row>
    <row r="147" spans="1:9" ht="21.75" customHeight="1" thickBot="1" x14ac:dyDescent="0.3">
      <c r="A147" s="257" t="s">
        <v>192</v>
      </c>
      <c r="B147" s="117"/>
      <c r="C147" s="118">
        <f>C145+C146</f>
        <v>0</v>
      </c>
      <c r="D147" s="118">
        <f t="shared" ref="D147:I147" si="14">D145+D146</f>
        <v>0</v>
      </c>
      <c r="E147" s="118">
        <f t="shared" si="14"/>
        <v>0</v>
      </c>
      <c r="F147" s="118">
        <f t="shared" si="14"/>
        <v>0</v>
      </c>
      <c r="G147" s="118">
        <f t="shared" si="14"/>
        <v>0</v>
      </c>
      <c r="H147" s="118">
        <f t="shared" si="14"/>
        <v>0</v>
      </c>
      <c r="I147" s="118">
        <f t="shared" si="14"/>
        <v>0</v>
      </c>
    </row>
    <row r="148" spans="1:9" ht="15" thickTop="1" x14ac:dyDescent="0.2">
      <c r="A148" s="126"/>
      <c r="B148" s="120"/>
      <c r="C148" s="127"/>
      <c r="D148" s="127"/>
      <c r="E148" s="127"/>
      <c r="F148" s="127"/>
      <c r="G148" s="127"/>
      <c r="H148" s="127"/>
      <c r="I148" s="127"/>
    </row>
    <row r="149" spans="1:9" x14ac:dyDescent="0.2">
      <c r="A149" s="123"/>
      <c r="B149" s="300" t="str">
        <f>'PCFP - All Revenue AA-1 R'!C76</f>
        <v>Test District</v>
      </c>
      <c r="C149" s="229" t="s">
        <v>33</v>
      </c>
      <c r="D149" s="229"/>
      <c r="E149" s="218"/>
      <c r="F149" s="218"/>
      <c r="G149" s="218"/>
      <c r="H149" s="127"/>
      <c r="I149" s="127"/>
    </row>
    <row r="150" spans="1:9" x14ac:dyDescent="0.2">
      <c r="A150" s="301"/>
      <c r="B150" s="141" t="s">
        <v>442</v>
      </c>
      <c r="C150" s="229" t="s">
        <v>446</v>
      </c>
      <c r="D150" s="127"/>
      <c r="E150" s="127"/>
      <c r="F150" s="127"/>
      <c r="G150" s="127"/>
      <c r="H150" s="127"/>
      <c r="I150" s="127"/>
    </row>
    <row r="151" spans="1:9" x14ac:dyDescent="0.2">
      <c r="C151" s="302"/>
      <c r="H151" s="269" t="s">
        <v>375</v>
      </c>
      <c r="I151" s="300" t="s">
        <v>449</v>
      </c>
    </row>
    <row r="152" spans="1:9" x14ac:dyDescent="0.2">
      <c r="C152" s="302"/>
      <c r="I152" s="10" t="str">
        <f>"Budget Fiscal Year "&amp;TEXT('Form 1'!$C$136, "mm/dd/yy")</f>
        <v>Budget Fiscal Year 2019-2020</v>
      </c>
    </row>
    <row r="153" spans="1:9" x14ac:dyDescent="0.2">
      <c r="I153" s="269" t="s">
        <v>532</v>
      </c>
    </row>
  </sheetData>
  <sortState xmlns:xlrd2="http://schemas.microsoft.com/office/spreadsheetml/2017/richdata2" ref="B133:B146">
    <sortCondition ref="B132"/>
  </sortState>
  <phoneticPr fontId="0" type="noConversion"/>
  <pageMargins left="0.55000000000000004" right="0" top="0.5" bottom="0.25" header="0.5" footer="0"/>
  <pageSetup scale="73" fitToHeight="3" orientation="landscape" r:id="rId1"/>
  <headerFooter alignWithMargins="0">
    <oddFooter>&amp;C&amp;8FORM 4405LGF
Last Revised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N69"/>
  <sheetViews>
    <sheetView zoomScale="80" zoomScaleNormal="75" workbookViewId="0">
      <selection activeCell="O49" sqref="O49"/>
    </sheetView>
  </sheetViews>
  <sheetFormatPr defaultRowHeight="12" x14ac:dyDescent="0.2"/>
  <cols>
    <col min="1" max="1" width="4.7109375" style="58" customWidth="1"/>
    <col min="2" max="2" width="10.7109375" style="1" customWidth="1"/>
    <col min="3" max="3" width="2.140625" style="1" customWidth="1"/>
    <col min="4" max="4" width="10.28515625" style="1" customWidth="1"/>
    <col min="5" max="5" width="4.42578125" style="1" customWidth="1"/>
    <col min="6" max="6" width="14" style="1" customWidth="1"/>
    <col min="7" max="7" width="2.42578125" style="1" customWidth="1"/>
    <col min="8" max="8" width="10.5703125" style="1" customWidth="1"/>
    <col min="9" max="9" width="4.5703125" style="1" customWidth="1"/>
    <col min="10" max="10" width="14.28515625" style="1" customWidth="1"/>
    <col min="11" max="11" width="2.85546875" style="1" customWidth="1"/>
    <col min="12" max="12" width="13.28515625" style="1" customWidth="1"/>
    <col min="13" max="13" width="4.28515625" style="1" customWidth="1"/>
    <col min="14" max="14" width="16.42578125" style="1" customWidth="1"/>
    <col min="15" max="16384" width="9.140625" style="1"/>
  </cols>
  <sheetData>
    <row r="1" spans="1:14" x14ac:dyDescent="0.2">
      <c r="A1" s="380" t="s">
        <v>0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</row>
    <row r="3" spans="1:14" x14ac:dyDescent="0.2">
      <c r="N3" s="5" t="s">
        <v>1</v>
      </c>
    </row>
    <row r="4" spans="1:14" x14ac:dyDescent="0.2">
      <c r="F4" s="1" t="s">
        <v>2</v>
      </c>
      <c r="J4" s="1" t="s">
        <v>2</v>
      </c>
      <c r="N4" s="5" t="s">
        <v>3</v>
      </c>
    </row>
    <row r="5" spans="1:14" x14ac:dyDescent="0.2">
      <c r="F5" s="210" t="str">
        <f>"ENDING "&amp;TEXT('Form 1'!C129,"MM/DD/YY")</f>
        <v>ENDING 06/30/18</v>
      </c>
      <c r="J5" s="210" t="str">
        <f>"ENDING "&amp;TEXT('Form 1'!C133, "MM/DD/YY")</f>
        <v>ENDING 06/30/19</v>
      </c>
      <c r="N5" s="210" t="str">
        <f>"ENDING "&amp;TEXT('Form 1'!C138, "MM/DD/YY")</f>
        <v>ENDING 06/30/20</v>
      </c>
    </row>
    <row r="7" spans="1:14" x14ac:dyDescent="0.2">
      <c r="A7" s="160" t="s">
        <v>28</v>
      </c>
      <c r="B7" s="74" t="s">
        <v>4</v>
      </c>
      <c r="C7" s="74"/>
      <c r="D7" s="74"/>
      <c r="E7" s="74"/>
      <c r="F7" s="74"/>
      <c r="G7" s="74"/>
      <c r="H7" s="74"/>
      <c r="I7" s="74"/>
      <c r="J7" s="97"/>
      <c r="K7" s="74"/>
      <c r="L7" s="74"/>
      <c r="M7" s="74"/>
      <c r="N7" s="74"/>
    </row>
    <row r="8" spans="1:14" x14ac:dyDescent="0.2">
      <c r="A8" s="160"/>
      <c r="B8" s="74" t="s">
        <v>5</v>
      </c>
      <c r="C8" s="74"/>
      <c r="D8" s="77"/>
      <c r="E8" s="98" t="s">
        <v>6</v>
      </c>
      <c r="F8" s="80"/>
      <c r="G8" s="99"/>
      <c r="H8" s="77"/>
      <c r="I8" s="98" t="s">
        <v>6</v>
      </c>
      <c r="J8" s="80"/>
      <c r="K8" s="74"/>
      <c r="L8" s="79"/>
      <c r="M8" s="98" t="s">
        <v>6</v>
      </c>
      <c r="N8" s="80"/>
    </row>
    <row r="9" spans="1:14" x14ac:dyDescent="0.2">
      <c r="A9" s="160"/>
      <c r="B9" s="74"/>
      <c r="C9" s="74"/>
      <c r="D9" s="74"/>
      <c r="E9" s="74"/>
      <c r="F9" s="99"/>
      <c r="G9" s="99"/>
      <c r="H9" s="74"/>
      <c r="I9" s="74"/>
      <c r="J9" s="74"/>
      <c r="K9" s="74"/>
      <c r="L9" s="74"/>
      <c r="M9" s="74"/>
      <c r="N9" s="74"/>
    </row>
    <row r="10" spans="1:14" x14ac:dyDescent="0.2">
      <c r="A10" s="160" t="s">
        <v>282</v>
      </c>
      <c r="B10" s="74" t="s">
        <v>7</v>
      </c>
      <c r="C10" s="74"/>
      <c r="D10" s="77"/>
      <c r="E10" s="98" t="s">
        <v>6</v>
      </c>
      <c r="F10" s="80"/>
      <c r="G10" s="99"/>
      <c r="H10" s="77"/>
      <c r="I10" s="98" t="s">
        <v>6</v>
      </c>
      <c r="J10" s="80"/>
      <c r="K10" s="74"/>
      <c r="L10" s="79"/>
      <c r="M10" s="98" t="s">
        <v>6</v>
      </c>
      <c r="N10" s="80"/>
    </row>
    <row r="11" spans="1:14" x14ac:dyDescent="0.2">
      <c r="A11" s="160"/>
      <c r="B11" s="74"/>
      <c r="C11" s="74"/>
      <c r="D11" s="74"/>
      <c r="E11" s="74"/>
      <c r="F11" s="99"/>
      <c r="G11" s="99"/>
      <c r="H11" s="74"/>
      <c r="I11" s="74"/>
      <c r="J11" s="74"/>
      <c r="K11" s="74"/>
      <c r="L11" s="74"/>
      <c r="M11" s="74"/>
      <c r="N11" s="74"/>
    </row>
    <row r="12" spans="1:14" x14ac:dyDescent="0.2">
      <c r="A12" s="160" t="s">
        <v>29</v>
      </c>
      <c r="B12" s="74" t="s">
        <v>8</v>
      </c>
      <c r="C12" s="74"/>
      <c r="D12" s="74"/>
      <c r="E12" s="74"/>
      <c r="F12" s="80"/>
      <c r="G12" s="99"/>
      <c r="H12" s="74"/>
      <c r="I12" s="74"/>
      <c r="J12" s="80"/>
      <c r="K12" s="74"/>
      <c r="L12" s="74"/>
      <c r="M12" s="74"/>
      <c r="N12" s="80"/>
    </row>
    <row r="13" spans="1:14" x14ac:dyDescent="0.2">
      <c r="A13" s="160"/>
      <c r="B13" s="74"/>
      <c r="C13" s="74"/>
      <c r="D13" s="74"/>
      <c r="E13" s="74"/>
      <c r="F13" s="99"/>
      <c r="G13" s="99"/>
      <c r="H13" s="74"/>
      <c r="I13" s="74"/>
      <c r="J13" s="74"/>
      <c r="K13" s="74"/>
      <c r="L13" s="74"/>
      <c r="M13" s="74"/>
      <c r="N13" s="74"/>
    </row>
    <row r="14" spans="1:14" x14ac:dyDescent="0.2">
      <c r="A14" s="160" t="s">
        <v>30</v>
      </c>
      <c r="B14" s="74" t="s">
        <v>9</v>
      </c>
      <c r="C14" s="74"/>
      <c r="D14" s="74"/>
      <c r="E14" s="74"/>
      <c r="F14" s="80"/>
      <c r="G14" s="99"/>
      <c r="H14" s="74"/>
      <c r="I14" s="74"/>
      <c r="J14" s="80"/>
      <c r="K14" s="74"/>
      <c r="L14" s="74"/>
      <c r="M14" s="74"/>
      <c r="N14" s="80"/>
    </row>
    <row r="15" spans="1:14" x14ac:dyDescent="0.2">
      <c r="A15" s="160"/>
      <c r="B15" s="74"/>
      <c r="C15" s="74"/>
      <c r="D15" s="74"/>
      <c r="E15" s="74"/>
      <c r="F15" s="99"/>
      <c r="G15" s="99"/>
      <c r="H15" s="74"/>
      <c r="I15" s="74"/>
      <c r="J15" s="74"/>
      <c r="K15" s="74"/>
      <c r="L15" s="74"/>
      <c r="M15" s="74"/>
      <c r="N15" s="74"/>
    </row>
    <row r="16" spans="1:14" x14ac:dyDescent="0.2">
      <c r="A16" s="160" t="s">
        <v>31</v>
      </c>
      <c r="B16" s="74" t="s">
        <v>10</v>
      </c>
      <c r="C16" s="74"/>
      <c r="D16" s="74"/>
      <c r="E16" s="74"/>
      <c r="F16" s="80"/>
      <c r="G16" s="99"/>
      <c r="H16" s="74"/>
      <c r="I16" s="74"/>
      <c r="J16" s="80"/>
      <c r="K16" s="74"/>
      <c r="L16" s="74"/>
      <c r="M16" s="74"/>
      <c r="N16" s="80"/>
    </row>
    <row r="17" spans="1:14" x14ac:dyDescent="0.2">
      <c r="A17" s="160"/>
      <c r="B17" s="74"/>
      <c r="C17" s="74"/>
      <c r="D17" s="74"/>
      <c r="E17" s="74"/>
      <c r="F17" s="97"/>
      <c r="G17" s="99"/>
      <c r="H17" s="74"/>
      <c r="I17" s="74"/>
      <c r="J17" s="74"/>
      <c r="K17" s="74"/>
      <c r="L17" s="74"/>
      <c r="M17" s="74"/>
      <c r="N17" s="74"/>
    </row>
    <row r="18" spans="1:14" x14ac:dyDescent="0.2">
      <c r="A18" s="160"/>
      <c r="B18" s="98" t="s">
        <v>283</v>
      </c>
      <c r="C18" s="74"/>
      <c r="D18" s="74"/>
      <c r="E18" s="74"/>
      <c r="F18" s="80"/>
      <c r="G18" s="97"/>
      <c r="H18" s="97"/>
      <c r="I18" s="97"/>
      <c r="J18" s="80"/>
      <c r="K18" s="97"/>
      <c r="L18" s="97"/>
      <c r="M18" s="97"/>
      <c r="N18" s="80"/>
    </row>
    <row r="19" spans="1:14" x14ac:dyDescent="0.2">
      <c r="A19" s="160"/>
      <c r="B19" s="74"/>
      <c r="C19" s="74"/>
      <c r="D19" s="74"/>
      <c r="E19" s="74"/>
      <c r="F19" s="99"/>
      <c r="G19" s="99"/>
      <c r="H19" s="74"/>
      <c r="I19" s="74"/>
      <c r="J19" s="74"/>
      <c r="K19" s="74"/>
      <c r="L19" s="74"/>
      <c r="M19" s="74"/>
      <c r="N19" s="74"/>
    </row>
    <row r="20" spans="1:14" x14ac:dyDescent="0.2">
      <c r="A20" s="160" t="s">
        <v>247</v>
      </c>
      <c r="B20" s="100" t="s">
        <v>11</v>
      </c>
      <c r="C20" s="74"/>
      <c r="D20" s="74"/>
      <c r="E20" s="74"/>
      <c r="F20" s="99"/>
      <c r="G20" s="99"/>
      <c r="H20" s="74"/>
      <c r="I20" s="74"/>
      <c r="J20" s="74"/>
      <c r="K20" s="74"/>
      <c r="L20" s="74"/>
      <c r="M20" s="74"/>
      <c r="N20" s="74"/>
    </row>
    <row r="21" spans="1:14" x14ac:dyDescent="0.2">
      <c r="A21" s="160"/>
      <c r="B21" s="74" t="s">
        <v>12</v>
      </c>
      <c r="C21" s="74"/>
      <c r="D21" s="74"/>
      <c r="E21" s="74"/>
      <c r="F21" s="80"/>
      <c r="G21" s="99"/>
      <c r="H21" s="74"/>
      <c r="I21" s="74"/>
      <c r="J21" s="77"/>
      <c r="K21" s="74"/>
      <c r="L21" s="74"/>
      <c r="M21" s="74"/>
      <c r="N21" s="77"/>
    </row>
    <row r="22" spans="1:14" x14ac:dyDescent="0.2">
      <c r="A22" s="160"/>
      <c r="B22" s="74"/>
      <c r="C22" s="74"/>
      <c r="D22" s="74"/>
      <c r="E22" s="74"/>
      <c r="F22" s="99"/>
      <c r="G22" s="99"/>
      <c r="H22" s="74"/>
      <c r="I22" s="74"/>
      <c r="J22" s="74"/>
      <c r="K22" s="74"/>
      <c r="L22" s="74"/>
      <c r="M22" s="74"/>
      <c r="N22" s="74"/>
    </row>
    <row r="23" spans="1:14" x14ac:dyDescent="0.2">
      <c r="A23" s="160" t="s">
        <v>284</v>
      </c>
      <c r="B23" s="100" t="s">
        <v>13</v>
      </c>
      <c r="C23" s="74"/>
      <c r="D23" s="74"/>
      <c r="E23" s="74"/>
      <c r="F23" s="99"/>
      <c r="G23" s="99"/>
      <c r="H23" s="74"/>
      <c r="I23" s="74"/>
      <c r="J23" s="74"/>
      <c r="K23" s="74"/>
      <c r="L23" s="74"/>
      <c r="M23" s="74"/>
      <c r="N23" s="74"/>
    </row>
    <row r="24" spans="1:14" x14ac:dyDescent="0.2">
      <c r="A24" s="160"/>
      <c r="B24" s="74" t="s">
        <v>14</v>
      </c>
      <c r="C24" s="74"/>
      <c r="D24" s="74"/>
      <c r="E24" s="74"/>
      <c r="F24" s="80"/>
      <c r="G24" s="99"/>
      <c r="H24" s="74"/>
      <c r="I24" s="74"/>
      <c r="J24" s="77"/>
      <c r="K24" s="74"/>
      <c r="L24" s="74"/>
      <c r="M24" s="74"/>
      <c r="N24" s="77"/>
    </row>
    <row r="25" spans="1:14" x14ac:dyDescent="0.2">
      <c r="A25" s="160"/>
      <c r="B25" s="74"/>
      <c r="C25" s="74"/>
      <c r="D25" s="74"/>
      <c r="E25" s="74"/>
      <c r="F25" s="99"/>
      <c r="G25" s="99"/>
      <c r="H25" s="74"/>
      <c r="I25" s="74"/>
      <c r="J25" s="74"/>
      <c r="K25" s="74"/>
      <c r="L25" s="74"/>
      <c r="M25" s="74"/>
      <c r="N25" s="74"/>
    </row>
    <row r="26" spans="1:14" x14ac:dyDescent="0.2">
      <c r="A26" s="160"/>
      <c r="B26" s="98" t="s">
        <v>285</v>
      </c>
      <c r="C26" s="74"/>
      <c r="D26" s="74"/>
      <c r="E26" s="74"/>
      <c r="F26" s="93"/>
      <c r="G26" s="99"/>
      <c r="H26" s="74"/>
      <c r="I26" s="74"/>
      <c r="J26" s="79"/>
      <c r="K26" s="74"/>
      <c r="L26" s="74"/>
      <c r="M26" s="74"/>
      <c r="N26" s="79"/>
    </row>
    <row r="27" spans="1:14" ht="12.75" thickBot="1" x14ac:dyDescent="0.25">
      <c r="A27" s="161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2"/>
    </row>
    <row r="28" spans="1:14" ht="21.75" customHeight="1" thickTop="1" x14ac:dyDescent="0.2">
      <c r="A28" s="160" t="s">
        <v>264</v>
      </c>
      <c r="B28" s="211" t="str">
        <f>"Basic support per pupil amount for your district, Year " &amp;PROPER(N5)</f>
        <v>Basic support per pupil amount for your district, Year Ending 06/30/20</v>
      </c>
      <c r="C28" s="99"/>
      <c r="D28" s="99"/>
      <c r="E28" s="99"/>
      <c r="F28" s="99"/>
      <c r="G28" s="96"/>
      <c r="H28" s="99"/>
      <c r="I28" s="99"/>
      <c r="J28" s="103" t="s">
        <v>15</v>
      </c>
      <c r="K28" s="74"/>
      <c r="L28" s="74"/>
      <c r="M28" s="74"/>
      <c r="N28" s="104"/>
    </row>
    <row r="29" spans="1:14" x14ac:dyDescent="0.2">
      <c r="A29" s="160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</row>
    <row r="30" spans="1:14" x14ac:dyDescent="0.2">
      <c r="A30" s="160" t="s">
        <v>251</v>
      </c>
      <c r="B30" s="74" t="s">
        <v>16</v>
      </c>
      <c r="C30" s="74"/>
      <c r="D30" s="74"/>
      <c r="E30" s="74"/>
      <c r="F30" s="74"/>
      <c r="G30" s="74"/>
      <c r="H30" s="74"/>
      <c r="I30" s="74"/>
      <c r="J30" s="74"/>
      <c r="K30" s="104" t="s">
        <v>15</v>
      </c>
      <c r="L30" s="79"/>
      <c r="M30" s="74"/>
      <c r="N30" s="104"/>
    </row>
    <row r="31" spans="1:14" x14ac:dyDescent="0.2">
      <c r="A31" s="160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</row>
    <row r="32" spans="1:14" x14ac:dyDescent="0.2">
      <c r="A32" s="160" t="s">
        <v>249</v>
      </c>
      <c r="B32" s="74" t="s">
        <v>17</v>
      </c>
      <c r="C32" s="74"/>
      <c r="D32" s="74"/>
      <c r="E32" s="74"/>
      <c r="F32" s="74"/>
      <c r="G32" s="74"/>
      <c r="H32" s="87"/>
      <c r="I32" s="74"/>
      <c r="J32" s="74"/>
      <c r="K32" s="74"/>
      <c r="L32" s="74"/>
      <c r="M32" s="74"/>
      <c r="N32" s="74"/>
    </row>
    <row r="33" spans="1:14" ht="20.25" customHeight="1" x14ac:dyDescent="0.2">
      <c r="A33" s="160"/>
      <c r="B33" s="74"/>
      <c r="C33" s="74"/>
      <c r="D33" s="74"/>
      <c r="E33" s="74"/>
      <c r="F33" s="74"/>
      <c r="G33" s="74" t="s">
        <v>18</v>
      </c>
      <c r="H33" s="88"/>
      <c r="I33" s="74" t="s">
        <v>19</v>
      </c>
      <c r="J33" s="74"/>
      <c r="K33" s="74" t="s">
        <v>15</v>
      </c>
      <c r="L33" s="79"/>
      <c r="M33" s="74"/>
      <c r="N33" s="104"/>
    </row>
    <row r="34" spans="1:14" x14ac:dyDescent="0.2">
      <c r="A34" s="160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</row>
    <row r="35" spans="1:14" x14ac:dyDescent="0.2">
      <c r="A35" s="160" t="s">
        <v>252</v>
      </c>
      <c r="B35" s="74" t="s">
        <v>20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105" t="s">
        <v>15</v>
      </c>
      <c r="N35" s="87"/>
    </row>
    <row r="36" spans="1:14" x14ac:dyDescent="0.2">
      <c r="A36" s="160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</row>
    <row r="37" spans="1:14" x14ac:dyDescent="0.2">
      <c r="A37" s="160" t="s">
        <v>21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</row>
    <row r="38" spans="1:14" x14ac:dyDescent="0.2">
      <c r="A38" s="160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</row>
    <row r="39" spans="1:14" x14ac:dyDescent="0.2">
      <c r="A39" s="160"/>
      <c r="B39" s="224" t="s">
        <v>355</v>
      </c>
      <c r="C39" s="74"/>
      <c r="D39" s="74"/>
      <c r="E39" s="74"/>
      <c r="F39" s="74"/>
      <c r="G39" s="74"/>
      <c r="H39" s="74"/>
      <c r="I39" s="74"/>
      <c r="J39" s="74"/>
      <c r="K39" s="74" t="s">
        <v>15</v>
      </c>
      <c r="L39" s="79"/>
      <c r="M39" s="74"/>
      <c r="N39" s="104"/>
    </row>
    <row r="40" spans="1:14" x14ac:dyDescent="0.2">
      <c r="A40" s="160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</row>
    <row r="41" spans="1:14" x14ac:dyDescent="0.2">
      <c r="A41" s="160"/>
      <c r="B41" s="98" t="s">
        <v>339</v>
      </c>
      <c r="C41" s="74"/>
      <c r="D41" s="74"/>
      <c r="E41" s="74"/>
      <c r="F41" s="74"/>
      <c r="G41" s="74"/>
      <c r="H41" s="74"/>
      <c r="I41" s="74"/>
      <c r="J41" s="74"/>
      <c r="K41" s="74" t="s">
        <v>15</v>
      </c>
      <c r="L41" s="79"/>
      <c r="M41" s="74"/>
      <c r="N41" s="104"/>
    </row>
    <row r="42" spans="1:14" x14ac:dyDescent="0.2">
      <c r="A42" s="160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</row>
    <row r="43" spans="1:14" x14ac:dyDescent="0.2">
      <c r="A43" s="160" t="s">
        <v>337</v>
      </c>
      <c r="B43" s="74" t="s">
        <v>338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105" t="s">
        <v>15</v>
      </c>
      <c r="N43" s="87"/>
    </row>
    <row r="44" spans="1:14" ht="12.75" thickBot="1" x14ac:dyDescent="0.25">
      <c r="A44" s="16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</row>
    <row r="45" spans="1:14" ht="12.75" thickTop="1" x14ac:dyDescent="0.2">
      <c r="A45" s="160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</row>
    <row r="46" spans="1:14" x14ac:dyDescent="0.2">
      <c r="A46" s="160" t="s">
        <v>273</v>
      </c>
      <c r="B46" s="74" t="s">
        <v>22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</row>
    <row r="47" spans="1:14" x14ac:dyDescent="0.2">
      <c r="A47" s="160"/>
      <c r="B47" s="74" t="s">
        <v>23</v>
      </c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105" t="s">
        <v>15</v>
      </c>
      <c r="N47" s="87"/>
    </row>
    <row r="48" spans="1:14" x14ac:dyDescent="0.2">
      <c r="A48" s="160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105"/>
      <c r="N48" s="74"/>
    </row>
    <row r="49" spans="1:14" x14ac:dyDescent="0.2">
      <c r="A49" s="160" t="s">
        <v>275</v>
      </c>
      <c r="B49" s="74" t="s">
        <v>24</v>
      </c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105"/>
      <c r="N49" s="74"/>
    </row>
    <row r="50" spans="1:14" x14ac:dyDescent="0.2">
      <c r="A50" s="160"/>
      <c r="B50" s="74" t="s">
        <v>23</v>
      </c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105" t="s">
        <v>15</v>
      </c>
      <c r="N50" s="87"/>
    </row>
    <row r="51" spans="1:14" x14ac:dyDescent="0.2">
      <c r="A51" s="160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105"/>
      <c r="N51" s="74"/>
    </row>
    <row r="52" spans="1:14" x14ac:dyDescent="0.2">
      <c r="A52" s="160" t="s">
        <v>276</v>
      </c>
      <c r="B52" s="74" t="s">
        <v>25</v>
      </c>
      <c r="C52" s="74"/>
      <c r="D52" s="74"/>
      <c r="E52" s="74"/>
      <c r="F52" s="74"/>
      <c r="G52" s="79"/>
      <c r="H52" s="79"/>
      <c r="I52" s="79"/>
      <c r="J52" s="79"/>
      <c r="K52" s="79"/>
      <c r="L52" s="104"/>
      <c r="M52" s="105"/>
      <c r="N52" s="74"/>
    </row>
    <row r="53" spans="1:14" x14ac:dyDescent="0.2">
      <c r="A53" s="160"/>
      <c r="B53" s="74" t="s">
        <v>23</v>
      </c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105" t="s">
        <v>15</v>
      </c>
      <c r="N53" s="87"/>
    </row>
    <row r="54" spans="1:14" x14ac:dyDescent="0.2">
      <c r="A54" s="160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105"/>
      <c r="N54" s="74"/>
    </row>
    <row r="55" spans="1:14" ht="22.5" customHeight="1" thickBot="1" x14ac:dyDescent="0.25">
      <c r="A55" s="160" t="s">
        <v>277</v>
      </c>
      <c r="B55" s="74" t="str">
        <f>"Total projected DSA revenue for Year Ending "&amp;TEXT('Form 1'!$C$137,"mmmm dd, yyyy")&amp;" (Lines 16 + 17 + 18 + 19)"</f>
        <v>Total projected DSA revenue for Year Ending June 30, 2020 (Lines 16 + 17 + 18 + 19)</v>
      </c>
      <c r="C55" s="74"/>
      <c r="D55" s="74"/>
      <c r="E55" s="74"/>
      <c r="F55" s="212"/>
      <c r="G55" s="212"/>
      <c r="H55" s="212"/>
      <c r="I55" s="74"/>
      <c r="J55" s="74"/>
      <c r="K55" s="74"/>
      <c r="L55" s="74"/>
      <c r="M55" s="105" t="s">
        <v>15</v>
      </c>
      <c r="N55" s="106"/>
    </row>
    <row r="56" spans="1:14" ht="12.75" thickBot="1" x14ac:dyDescent="0.25">
      <c r="A56" s="16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</row>
    <row r="57" spans="1:14" ht="12.75" thickTop="1" x14ac:dyDescent="0.2">
      <c r="A57" s="160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</row>
    <row r="58" spans="1:14" x14ac:dyDescent="0.2">
      <c r="A58" s="160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</row>
    <row r="59" spans="1:14" x14ac:dyDescent="0.2">
      <c r="A59" s="211" t="str">
        <f>"Fiscal Year "&amp;PROPER(N5)</f>
        <v>Fiscal Year Ending 06/30/20</v>
      </c>
      <c r="B59" s="74"/>
      <c r="C59" s="74"/>
      <c r="D59" s="74"/>
      <c r="E59" s="105" t="s">
        <v>33</v>
      </c>
      <c r="F59" s="79"/>
      <c r="G59" s="79"/>
      <c r="H59" s="79"/>
      <c r="I59" s="74"/>
      <c r="J59" s="79"/>
      <c r="K59" s="79"/>
      <c r="L59" s="104"/>
      <c r="M59" s="74"/>
      <c r="N59" s="74"/>
    </row>
    <row r="60" spans="1:14" x14ac:dyDescent="0.2">
      <c r="A60" s="160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</row>
    <row r="61" spans="1:14" x14ac:dyDescent="0.2">
      <c r="A61" s="160" t="s">
        <v>26</v>
      </c>
      <c r="B61" s="74"/>
      <c r="C61" s="74"/>
      <c r="D61" s="93"/>
      <c r="E61" s="99" t="s">
        <v>27</v>
      </c>
      <c r="F61" s="93"/>
      <c r="G61" s="74"/>
      <c r="H61" s="74"/>
      <c r="I61" s="74"/>
      <c r="J61" s="74"/>
      <c r="K61" s="74"/>
      <c r="L61" s="74"/>
      <c r="M61" s="74"/>
      <c r="N61" s="74"/>
    </row>
    <row r="62" spans="1:14" x14ac:dyDescent="0.2">
      <c r="A62" s="160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</row>
    <row r="63" spans="1:14" x14ac:dyDescent="0.2">
      <c r="A63" s="160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</row>
    <row r="64" spans="1:14" x14ac:dyDescent="0.2">
      <c r="A64" s="160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</row>
    <row r="65" spans="1:14" x14ac:dyDescent="0.2">
      <c r="A65" s="160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</row>
    <row r="66" spans="1:14" x14ac:dyDescent="0.2">
      <c r="A66" s="160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</row>
    <row r="67" spans="1:14" x14ac:dyDescent="0.2">
      <c r="A67" s="160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</row>
    <row r="68" spans="1:14" x14ac:dyDescent="0.2">
      <c r="B68" s="4"/>
      <c r="N68" s="105" t="s">
        <v>250</v>
      </c>
    </row>
    <row r="69" spans="1:14" x14ac:dyDescent="0.2">
      <c r="N69" s="213">
        <f>'Form 1'!$C$146</f>
        <v>43435</v>
      </c>
    </row>
  </sheetData>
  <mergeCells count="1">
    <mergeCell ref="A1:N1"/>
  </mergeCells>
  <phoneticPr fontId="0" type="noConversion"/>
  <pageMargins left="0.55000000000000004" right="0" top="0.5" bottom="0.25" header="0.5" footer="0"/>
  <pageSetup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A1:U59"/>
  <sheetViews>
    <sheetView zoomScale="80" zoomScaleNormal="80" workbookViewId="0">
      <selection activeCell="Q1" sqref="Q1"/>
    </sheetView>
  </sheetViews>
  <sheetFormatPr defaultRowHeight="12" x14ac:dyDescent="0.2"/>
  <cols>
    <col min="1" max="1" width="4.7109375" style="58" customWidth="1"/>
    <col min="2" max="2" width="10.7109375" style="1" customWidth="1"/>
    <col min="3" max="3" width="3.28515625" style="1" customWidth="1"/>
    <col min="4" max="4" width="10.28515625" style="1" customWidth="1"/>
    <col min="5" max="5" width="4.42578125" style="1" customWidth="1"/>
    <col min="6" max="6" width="14.28515625" style="1" customWidth="1"/>
    <col min="7" max="7" width="4.42578125" style="1" customWidth="1"/>
    <col min="8" max="8" width="10.5703125" style="1" customWidth="1"/>
    <col min="9" max="9" width="4.42578125" style="1" customWidth="1"/>
    <col min="10" max="10" width="15.28515625" style="1" customWidth="1"/>
    <col min="11" max="11" width="2.85546875" style="1" customWidth="1"/>
    <col min="12" max="12" width="2.85546875" style="1" hidden="1" customWidth="1"/>
    <col min="13" max="13" width="11.85546875" style="1" customWidth="1"/>
    <col min="14" max="14" width="4.42578125" style="1" customWidth="1"/>
    <col min="15" max="15" width="16.42578125" style="1" customWidth="1"/>
    <col min="16" max="16" width="9.140625" style="1"/>
    <col min="17" max="17" width="16.7109375" style="1" customWidth="1"/>
    <col min="18" max="16384" width="9.140625" style="1"/>
  </cols>
  <sheetData>
    <row r="1" spans="1:21" x14ac:dyDescent="0.2">
      <c r="A1" s="380" t="s">
        <v>0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Q1" s="74"/>
      <c r="R1" s="75"/>
    </row>
    <row r="2" spans="1:21" x14ac:dyDescent="0.2">
      <c r="Q2" s="76"/>
      <c r="R2" s="75"/>
    </row>
    <row r="3" spans="1:21" ht="12.75" customHeight="1" x14ac:dyDescent="0.2">
      <c r="D3" s="386" t="s">
        <v>2</v>
      </c>
      <c r="E3" s="386"/>
      <c r="F3" s="386"/>
      <c r="H3" s="386" t="s">
        <v>2</v>
      </c>
      <c r="I3" s="386"/>
      <c r="J3" s="386"/>
      <c r="M3" s="386" t="s">
        <v>255</v>
      </c>
      <c r="N3" s="386"/>
      <c r="O3" s="386"/>
      <c r="Q3" s="76"/>
      <c r="R3" s="75"/>
    </row>
    <row r="4" spans="1:21" ht="12.75" customHeight="1" thickBot="1" x14ac:dyDescent="0.25">
      <c r="D4" s="387" t="str">
        <f>"ENDING "&amp;TEXT('Form 1'!C129,"mm/dd/yy")</f>
        <v>ENDING 06/30/18</v>
      </c>
      <c r="E4" s="387"/>
      <c r="F4" s="387"/>
      <c r="H4" s="387" t="str">
        <f>"ENDING "&amp;TEXT('Form 1'!C133,"mm/dd/yy")</f>
        <v>ENDING 06/30/19</v>
      </c>
      <c r="I4" s="387"/>
      <c r="J4" s="387"/>
      <c r="M4" s="387" t="str">
        <f>"ENDING "&amp;TEXT('Form 1'!C138,"mm/dd/yy")</f>
        <v>ENDING 06/30/20</v>
      </c>
      <c r="N4" s="387"/>
      <c r="O4" s="387"/>
      <c r="Q4" s="5"/>
      <c r="R4" s="384"/>
      <c r="S4" s="384"/>
      <c r="T4" s="384"/>
      <c r="U4" s="384"/>
    </row>
    <row r="5" spans="1:21" x14ac:dyDescent="0.2">
      <c r="F5" s="3"/>
      <c r="G5" s="5"/>
    </row>
    <row r="6" spans="1:21" x14ac:dyDescent="0.2">
      <c r="A6" s="2">
        <v>1</v>
      </c>
      <c r="B6" s="1" t="s">
        <v>4</v>
      </c>
      <c r="J6" s="3"/>
    </row>
    <row r="7" spans="1:21" x14ac:dyDescent="0.2">
      <c r="A7" s="2"/>
      <c r="B7" s="1" t="s">
        <v>5</v>
      </c>
      <c r="D7" s="77"/>
      <c r="E7" s="4" t="s">
        <v>6</v>
      </c>
      <c r="F7" s="78">
        <f>+D7*0.6</f>
        <v>0</v>
      </c>
      <c r="G7" s="5"/>
      <c r="H7" s="77"/>
      <c r="I7" s="4" t="s">
        <v>6</v>
      </c>
      <c r="J7" s="78">
        <f>+H7*0.6</f>
        <v>0</v>
      </c>
      <c r="M7" s="79"/>
      <c r="N7" s="4" t="s">
        <v>6</v>
      </c>
      <c r="O7" s="78">
        <f>+M7*0.6</f>
        <v>0</v>
      </c>
    </row>
    <row r="8" spans="1:21" x14ac:dyDescent="0.2">
      <c r="A8" s="2"/>
      <c r="F8" s="5"/>
      <c r="G8" s="5"/>
      <c r="J8" s="5"/>
      <c r="O8" s="5"/>
    </row>
    <row r="9" spans="1:21" x14ac:dyDescent="0.2">
      <c r="A9" s="2">
        <v>2</v>
      </c>
      <c r="B9" s="1" t="s">
        <v>7</v>
      </c>
      <c r="D9" s="77"/>
      <c r="E9" s="4" t="s">
        <v>6</v>
      </c>
      <c r="F9" s="78">
        <f>+D9*0.6</f>
        <v>0</v>
      </c>
      <c r="G9" s="5"/>
      <c r="H9" s="77"/>
      <c r="I9" s="4" t="s">
        <v>6</v>
      </c>
      <c r="J9" s="78">
        <f>+H9*0.6</f>
        <v>0</v>
      </c>
      <c r="M9" s="79"/>
      <c r="N9" s="4" t="s">
        <v>6</v>
      </c>
      <c r="O9" s="78">
        <f>+M9*0.6</f>
        <v>0</v>
      </c>
    </row>
    <row r="10" spans="1:21" x14ac:dyDescent="0.2">
      <c r="A10" s="2"/>
      <c r="F10" s="5"/>
      <c r="G10" s="5"/>
      <c r="J10" s="5"/>
      <c r="O10" s="5"/>
    </row>
    <row r="11" spans="1:21" x14ac:dyDescent="0.2">
      <c r="A11" s="2">
        <v>3</v>
      </c>
      <c r="B11" s="1" t="s">
        <v>256</v>
      </c>
      <c r="F11" s="80"/>
      <c r="G11" s="5"/>
      <c r="J11" s="80"/>
      <c r="O11" s="80"/>
    </row>
    <row r="12" spans="1:21" x14ac:dyDescent="0.2">
      <c r="A12" s="58" t="s">
        <v>30</v>
      </c>
      <c r="B12" s="1" t="s">
        <v>245</v>
      </c>
      <c r="F12" s="78">
        <f>SUM(F7,F9,F11)</f>
        <v>0</v>
      </c>
      <c r="G12" s="3"/>
      <c r="H12" s="3"/>
      <c r="I12" s="3"/>
      <c r="J12" s="78">
        <f>SUM(J7,J9,J11)</f>
        <v>0</v>
      </c>
      <c r="K12" s="3"/>
      <c r="L12" s="3"/>
      <c r="M12" s="3"/>
      <c r="N12" s="3"/>
      <c r="O12" s="78">
        <f>SUM(O7,O9,O11)</f>
        <v>0</v>
      </c>
    </row>
    <row r="13" spans="1:21" x14ac:dyDescent="0.2">
      <c r="F13" s="5"/>
      <c r="G13" s="5"/>
    </row>
    <row r="14" spans="1:21" x14ac:dyDescent="0.2">
      <c r="A14" s="58" t="s">
        <v>31</v>
      </c>
      <c r="B14" s="81" t="s">
        <v>278</v>
      </c>
      <c r="F14" s="5"/>
      <c r="G14" s="5"/>
    </row>
    <row r="15" spans="1:21" x14ac:dyDescent="0.2">
      <c r="B15" s="1" t="s">
        <v>257</v>
      </c>
      <c r="F15" s="80"/>
      <c r="G15" s="5"/>
      <c r="J15" s="77"/>
      <c r="O15" s="77"/>
    </row>
    <row r="16" spans="1:21" x14ac:dyDescent="0.2">
      <c r="F16" s="5"/>
      <c r="G16" s="5"/>
    </row>
    <row r="17" spans="1:15" x14ac:dyDescent="0.2">
      <c r="A17" s="58" t="s">
        <v>258</v>
      </c>
      <c r="B17" s="81" t="s">
        <v>279</v>
      </c>
      <c r="F17" s="5"/>
      <c r="G17" s="5"/>
    </row>
    <row r="18" spans="1:15" x14ac:dyDescent="0.2">
      <c r="B18" s="1" t="s">
        <v>257</v>
      </c>
      <c r="F18" s="80"/>
      <c r="G18" s="5"/>
      <c r="J18" s="77"/>
      <c r="O18" s="77"/>
    </row>
    <row r="19" spans="1:15" x14ac:dyDescent="0.2">
      <c r="B19" s="1" t="s">
        <v>259</v>
      </c>
      <c r="F19" s="5"/>
      <c r="G19" s="5"/>
    </row>
    <row r="20" spans="1:15" ht="20.25" customHeight="1" x14ac:dyDescent="0.2">
      <c r="A20" s="58" t="s">
        <v>247</v>
      </c>
      <c r="B20" s="82" t="s">
        <v>260</v>
      </c>
      <c r="F20" s="83">
        <f>SUM(F18,F15,F12)</f>
        <v>0</v>
      </c>
      <c r="G20" s="73"/>
      <c r="H20" s="81"/>
      <c r="I20" s="81"/>
      <c r="J20" s="83">
        <f>SUM(J18,J15,J12)</f>
        <v>0</v>
      </c>
      <c r="K20" s="81"/>
      <c r="L20" s="81"/>
      <c r="M20" s="81"/>
      <c r="N20" s="81"/>
      <c r="O20" s="83">
        <f>SUM(O18,O15,O12)</f>
        <v>0</v>
      </c>
    </row>
    <row r="21" spans="1:15" ht="36.75" customHeight="1" x14ac:dyDescent="0.2">
      <c r="A21" s="226" t="s">
        <v>261</v>
      </c>
      <c r="B21" s="385" t="s">
        <v>262</v>
      </c>
      <c r="C21" s="385"/>
      <c r="D21" s="385"/>
      <c r="E21" s="385"/>
      <c r="F21" s="84"/>
      <c r="G21" s="73"/>
      <c r="H21" s="81"/>
      <c r="I21" s="81"/>
      <c r="J21" s="85"/>
      <c r="K21" s="81"/>
      <c r="L21" s="81"/>
      <c r="M21" s="81"/>
      <c r="N21" s="81"/>
      <c r="O21" s="225">
        <f>MAX(F20,J20,O20)</f>
        <v>0</v>
      </c>
    </row>
    <row r="22" spans="1:15" ht="20.25" customHeight="1" x14ac:dyDescent="0.2">
      <c r="A22" s="58" t="s">
        <v>248</v>
      </c>
      <c r="B22" s="81" t="s">
        <v>263</v>
      </c>
      <c r="F22" s="84"/>
      <c r="G22" s="73"/>
      <c r="H22" s="81"/>
      <c r="I22" s="81"/>
      <c r="J22" s="85"/>
      <c r="K22" s="81"/>
      <c r="L22" s="81"/>
      <c r="M22" s="81"/>
      <c r="N22" s="81"/>
      <c r="O22" s="86">
        <f>MAX(O21-O20,0)</f>
        <v>0</v>
      </c>
    </row>
    <row r="23" spans="1:15" ht="12.75" thickBot="1" x14ac:dyDescent="0.25">
      <c r="A23" s="59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46"/>
    </row>
    <row r="24" spans="1:15" ht="21.75" customHeight="1" thickTop="1" x14ac:dyDescent="0.2">
      <c r="A24" s="58" t="s">
        <v>264</v>
      </c>
      <c r="B24" s="214" t="str">
        <f>"Basic support per student amount for your district, Year "&amp;PROPER(M4)</f>
        <v>Basic support per student amount for your district, Year Ending 06/30/20</v>
      </c>
      <c r="C24" s="5"/>
      <c r="D24" s="5"/>
      <c r="E24" s="5"/>
      <c r="F24" s="5"/>
      <c r="G24" s="2"/>
      <c r="H24" s="5"/>
      <c r="I24" s="5"/>
      <c r="J24" s="95"/>
      <c r="M24" s="94">
        <f>+O21*J24</f>
        <v>0</v>
      </c>
      <c r="O24" s="7"/>
    </row>
    <row r="25" spans="1:15" x14ac:dyDescent="0.2">
      <c r="A25" s="58" t="s">
        <v>265</v>
      </c>
      <c r="B25" s="1" t="s">
        <v>266</v>
      </c>
      <c r="J25" s="88"/>
      <c r="M25" s="89">
        <f>+O20*J25</f>
        <v>0</v>
      </c>
    </row>
    <row r="26" spans="1:15" x14ac:dyDescent="0.2">
      <c r="A26" s="58" t="s">
        <v>251</v>
      </c>
      <c r="B26" s="1" t="s">
        <v>267</v>
      </c>
      <c r="L26" s="7" t="s">
        <v>15</v>
      </c>
      <c r="M26" s="159">
        <f>+M25+M24</f>
        <v>0</v>
      </c>
      <c r="O26" s="7"/>
    </row>
    <row r="27" spans="1:15" ht="12.75" customHeight="1" x14ac:dyDescent="0.2"/>
    <row r="28" spans="1:15" ht="12.75" customHeight="1" x14ac:dyDescent="0.2">
      <c r="A28" s="58" t="s">
        <v>249</v>
      </c>
      <c r="B28" s="1" t="s">
        <v>17</v>
      </c>
      <c r="H28" s="87"/>
    </row>
    <row r="29" spans="1:15" ht="12.75" customHeight="1" x14ac:dyDescent="0.2">
      <c r="A29" s="58" t="s">
        <v>268</v>
      </c>
      <c r="B29" s="382" t="s">
        <v>269</v>
      </c>
      <c r="C29" s="382"/>
      <c r="D29" s="382"/>
      <c r="E29" s="382"/>
      <c r="F29" s="382"/>
      <c r="G29" s="5" t="s">
        <v>18</v>
      </c>
      <c r="H29" s="88"/>
      <c r="K29" s="1" t="s">
        <v>246</v>
      </c>
      <c r="L29" s="1" t="s">
        <v>15</v>
      </c>
      <c r="M29" s="89">
        <f>+H28*H29</f>
        <v>0</v>
      </c>
      <c r="O29" s="7"/>
    </row>
    <row r="31" spans="1:15" x14ac:dyDescent="0.2">
      <c r="A31" s="58" t="s">
        <v>252</v>
      </c>
      <c r="B31" s="1" t="s">
        <v>270</v>
      </c>
      <c r="N31" s="8"/>
      <c r="O31" s="89">
        <f>+M29+M26</f>
        <v>0</v>
      </c>
    </row>
    <row r="33" spans="1:15" x14ac:dyDescent="0.2">
      <c r="A33" s="163" t="s">
        <v>286</v>
      </c>
    </row>
    <row r="35" spans="1:15" x14ac:dyDescent="0.2">
      <c r="A35" s="58" t="s">
        <v>253</v>
      </c>
      <c r="B35" s="223" t="s">
        <v>354</v>
      </c>
      <c r="L35" s="1" t="s">
        <v>15</v>
      </c>
      <c r="M35" s="90"/>
      <c r="O35" s="7"/>
    </row>
    <row r="37" spans="1:15" x14ac:dyDescent="0.2">
      <c r="A37" s="58" t="s">
        <v>271</v>
      </c>
      <c r="B37" s="1" t="s">
        <v>280</v>
      </c>
      <c r="L37" s="1" t="s">
        <v>15</v>
      </c>
      <c r="M37" s="90"/>
      <c r="O37" s="7"/>
    </row>
    <row r="39" spans="1:15" ht="12.75" thickBot="1" x14ac:dyDescent="0.25">
      <c r="A39" s="58" t="s">
        <v>337</v>
      </c>
      <c r="B39" s="1" t="s">
        <v>340</v>
      </c>
      <c r="N39" s="8"/>
      <c r="O39" s="196">
        <f>MAX(O31-M35-M37,M25)</f>
        <v>0</v>
      </c>
    </row>
    <row r="40" spans="1:15" ht="12" customHeight="1" thickBot="1" x14ac:dyDescent="0.25">
      <c r="A40" s="19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15" customHeight="1" x14ac:dyDescent="0.2">
      <c r="A41" s="197"/>
      <c r="B41" s="198" t="s">
        <v>341</v>
      </c>
      <c r="C41" s="199"/>
      <c r="D41" s="199" t="s">
        <v>342</v>
      </c>
      <c r="E41" s="199"/>
      <c r="F41" s="199"/>
      <c r="G41" s="199"/>
      <c r="H41" s="199"/>
      <c r="I41" s="200" t="s">
        <v>15</v>
      </c>
      <c r="J41" s="201"/>
      <c r="K41" s="7"/>
      <c r="L41" s="7"/>
      <c r="M41" s="7"/>
      <c r="N41" s="7"/>
      <c r="O41" s="7"/>
    </row>
    <row r="42" spans="1:15" ht="15.75" customHeight="1" thickBot="1" x14ac:dyDescent="0.25">
      <c r="A42" s="197"/>
      <c r="B42" s="202"/>
      <c r="C42" s="203"/>
      <c r="D42" s="203" t="s">
        <v>272</v>
      </c>
      <c r="E42" s="203"/>
      <c r="F42" s="203"/>
      <c r="G42" s="203"/>
      <c r="H42" s="203"/>
      <c r="I42" s="204" t="s">
        <v>15</v>
      </c>
      <c r="J42" s="205">
        <f>+O39-J41</f>
        <v>0</v>
      </c>
      <c r="K42" s="7"/>
      <c r="L42" s="7"/>
      <c r="M42" s="7"/>
      <c r="N42" s="206"/>
      <c r="O42" s="7"/>
    </row>
    <row r="43" spans="1:15" ht="15.75" customHeight="1" thickBot="1" x14ac:dyDescent="0.25">
      <c r="A43" s="59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2.75" thickTop="1" x14ac:dyDescent="0.2"/>
    <row r="45" spans="1:15" ht="12.75" thickBot="1" x14ac:dyDescent="0.25">
      <c r="A45" s="58" t="s">
        <v>273</v>
      </c>
      <c r="B45" s="1" t="s">
        <v>22</v>
      </c>
      <c r="O45" s="87"/>
    </row>
    <row r="46" spans="1:15" ht="12.75" thickBot="1" x14ac:dyDescent="0.25">
      <c r="B46" s="1" t="s">
        <v>274</v>
      </c>
      <c r="E46" s="91"/>
      <c r="F46" s="1" t="s">
        <v>272</v>
      </c>
      <c r="G46" s="91"/>
      <c r="H46" s="1" t="s">
        <v>186</v>
      </c>
      <c r="N46" s="8"/>
    </row>
    <row r="47" spans="1:15" x14ac:dyDescent="0.2">
      <c r="N47" s="8"/>
    </row>
    <row r="48" spans="1:15" ht="12.75" thickBot="1" x14ac:dyDescent="0.25">
      <c r="A48" s="58" t="s">
        <v>275</v>
      </c>
      <c r="B48" s="1" t="s">
        <v>24</v>
      </c>
      <c r="N48" s="8"/>
      <c r="O48" s="87"/>
    </row>
    <row r="49" spans="1:15" ht="12.75" thickBot="1" x14ac:dyDescent="0.25">
      <c r="B49" s="1" t="s">
        <v>274</v>
      </c>
      <c r="E49" s="91"/>
      <c r="F49" s="1" t="s">
        <v>272</v>
      </c>
      <c r="G49" s="91"/>
      <c r="H49" s="1" t="s">
        <v>186</v>
      </c>
      <c r="N49" s="8"/>
    </row>
    <row r="50" spans="1:15" x14ac:dyDescent="0.2">
      <c r="N50" s="8"/>
    </row>
    <row r="51" spans="1:15" ht="12.75" thickBot="1" x14ac:dyDescent="0.25">
      <c r="A51" s="58" t="s">
        <v>276</v>
      </c>
      <c r="B51" s="1" t="s">
        <v>25</v>
      </c>
      <c r="G51" s="381"/>
      <c r="H51" s="381"/>
      <c r="I51" s="381"/>
      <c r="J51" s="381"/>
      <c r="K51" s="381"/>
      <c r="L51" s="7"/>
      <c r="M51" s="7"/>
      <c r="N51" s="8"/>
      <c r="O51" s="87"/>
    </row>
    <row r="52" spans="1:15" ht="12.75" thickBot="1" x14ac:dyDescent="0.25">
      <c r="B52" s="1" t="s">
        <v>274</v>
      </c>
      <c r="E52" s="91"/>
      <c r="F52" s="1" t="s">
        <v>272</v>
      </c>
      <c r="G52" s="162"/>
      <c r="H52" s="1" t="s">
        <v>186</v>
      </c>
      <c r="N52" s="8"/>
    </row>
    <row r="53" spans="1:15" x14ac:dyDescent="0.2">
      <c r="N53" s="8"/>
    </row>
    <row r="54" spans="1:15" ht="22.5" customHeight="1" thickBot="1" x14ac:dyDescent="0.25">
      <c r="A54" s="58" t="s">
        <v>277</v>
      </c>
      <c r="B54" s="215" t="str">
        <f>"Total projected DSA revenue for Year "&amp;PROPER(M4)&amp;" (Lines 16, 17, 18, 19)"</f>
        <v>Total projected DSA revenue for Year Ending 06/30/20 (Lines 16, 17, 18, 19)</v>
      </c>
      <c r="N54" s="8"/>
      <c r="O54" s="92">
        <f>SUM(O39,O45,O48,O51)</f>
        <v>0</v>
      </c>
    </row>
    <row r="55" spans="1:15" ht="13.5" thickTop="1" thickBot="1" x14ac:dyDescent="0.25">
      <c r="A55" s="59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2.75" thickTop="1" x14ac:dyDescent="0.2"/>
    <row r="57" spans="1:15" x14ac:dyDescent="0.2">
      <c r="A57" s="216" t="str">
        <f>"Fiscal Year "&amp;PROPER(M4)</f>
        <v>Fiscal Year Ending 06/30/20</v>
      </c>
      <c r="E57" s="382" t="s">
        <v>33</v>
      </c>
      <c r="F57" s="382"/>
      <c r="G57" s="383"/>
      <c r="H57" s="383"/>
      <c r="I57" s="383"/>
      <c r="J57" s="383"/>
      <c r="K57" s="7"/>
      <c r="L57" s="7"/>
      <c r="M57" s="7"/>
    </row>
    <row r="58" spans="1:15" x14ac:dyDescent="0.2">
      <c r="A58" s="58" t="s">
        <v>281</v>
      </c>
      <c r="D58" s="93"/>
      <c r="E58" s="5" t="s">
        <v>27</v>
      </c>
      <c r="F58" s="93"/>
      <c r="O58" s="8" t="s">
        <v>250</v>
      </c>
    </row>
    <row r="59" spans="1:15" x14ac:dyDescent="0.2">
      <c r="O59" s="217">
        <f>'Form 1'!C146</f>
        <v>43435</v>
      </c>
    </row>
  </sheetData>
  <sheetProtection selectLockedCells="1"/>
  <mergeCells count="13">
    <mergeCell ref="G51:K51"/>
    <mergeCell ref="E57:F57"/>
    <mergeCell ref="G57:J57"/>
    <mergeCell ref="R4:U4"/>
    <mergeCell ref="A1:O1"/>
    <mergeCell ref="B21:E21"/>
    <mergeCell ref="B29:F29"/>
    <mergeCell ref="M3:O3"/>
    <mergeCell ref="M4:O4"/>
    <mergeCell ref="H4:J4"/>
    <mergeCell ref="H3:J3"/>
    <mergeCell ref="D4:F4"/>
    <mergeCell ref="D3:F3"/>
  </mergeCells>
  <phoneticPr fontId="12" type="noConversion"/>
  <dataValidations count="2">
    <dataValidation type="whole" operator="lessThanOrEqual" allowBlank="1" showInputMessage="1" showErrorMessage="1" sqref="J41" xr:uid="{00000000-0002-0000-0200-000000000000}">
      <formula1>M29</formula1>
    </dataValidation>
    <dataValidation type="whole" operator="greaterThan" allowBlank="1" showInputMessage="1" showErrorMessage="1" sqref="O39" xr:uid="{00000000-0002-0000-0200-000001000000}">
      <formula1>0</formula1>
    </dataValidation>
  </dataValidations>
  <pageMargins left="0.37" right="0.25" top="1" bottom="0.7" header="0.5" footer="0.5"/>
  <pageSetup scale="8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51"/>
  <sheetViews>
    <sheetView tabSelected="1" topLeftCell="A13" zoomScale="115" zoomScaleNormal="115" workbookViewId="0">
      <selection activeCell="P19" sqref="P19"/>
    </sheetView>
  </sheetViews>
  <sheetFormatPr defaultRowHeight="12.75" x14ac:dyDescent="0.2"/>
  <cols>
    <col min="1" max="1" width="4" bestFit="1" customWidth="1"/>
    <col min="2" max="2" width="5.85546875" customWidth="1"/>
  </cols>
  <sheetData>
    <row r="1" spans="1:7" ht="20.25" x14ac:dyDescent="0.3">
      <c r="G1" s="369" t="s">
        <v>550</v>
      </c>
    </row>
    <row r="3" spans="1:7" x14ac:dyDescent="0.2">
      <c r="A3" s="314" t="s">
        <v>497</v>
      </c>
      <c r="B3" s="314" t="s">
        <v>548</v>
      </c>
    </row>
    <row r="4" spans="1:7" x14ac:dyDescent="0.2">
      <c r="A4" s="314"/>
      <c r="B4" s="314"/>
      <c r="C4" s="14" t="s">
        <v>528</v>
      </c>
    </row>
    <row r="5" spans="1:7" x14ac:dyDescent="0.2">
      <c r="C5" t="s">
        <v>498</v>
      </c>
    </row>
    <row r="6" spans="1:7" x14ac:dyDescent="0.2">
      <c r="C6" t="s">
        <v>499</v>
      </c>
    </row>
    <row r="8" spans="1:7" x14ac:dyDescent="0.2">
      <c r="B8" s="314" t="s">
        <v>504</v>
      </c>
    </row>
    <row r="9" spans="1:7" x14ac:dyDescent="0.2">
      <c r="C9" s="14" t="s">
        <v>539</v>
      </c>
    </row>
    <row r="10" spans="1:7" x14ac:dyDescent="0.2">
      <c r="C10" s="14" t="s">
        <v>511</v>
      </c>
    </row>
    <row r="12" spans="1:7" x14ac:dyDescent="0.2">
      <c r="B12" s="314" t="s">
        <v>505</v>
      </c>
    </row>
    <row r="13" spans="1:7" x14ac:dyDescent="0.2">
      <c r="B13" s="314"/>
      <c r="C13" s="14" t="s">
        <v>539</v>
      </c>
    </row>
    <row r="14" spans="1:7" x14ac:dyDescent="0.2">
      <c r="B14" s="314"/>
      <c r="C14" s="14" t="s">
        <v>510</v>
      </c>
    </row>
    <row r="15" spans="1:7" x14ac:dyDescent="0.2">
      <c r="B15" s="314"/>
      <c r="C15" s="14" t="s">
        <v>540</v>
      </c>
    </row>
    <row r="16" spans="1:7" x14ac:dyDescent="0.2">
      <c r="B16" s="314"/>
      <c r="C16" s="14" t="s">
        <v>525</v>
      </c>
    </row>
    <row r="17" spans="2:20" x14ac:dyDescent="0.2">
      <c r="B17" s="314"/>
      <c r="C17" s="365" t="s">
        <v>417</v>
      </c>
      <c r="D17" s="366" t="s">
        <v>391</v>
      </c>
      <c r="E17" s="367"/>
      <c r="F17" s="367"/>
      <c r="G17" s="367"/>
      <c r="H17" s="367"/>
      <c r="I17" s="368">
        <v>0</v>
      </c>
    </row>
    <row r="18" spans="2:20" x14ac:dyDescent="0.2">
      <c r="B18" s="314"/>
      <c r="C18" s="365" t="s">
        <v>415</v>
      </c>
      <c r="D18" s="366" t="s">
        <v>521</v>
      </c>
      <c r="E18" s="367"/>
      <c r="F18" s="367"/>
      <c r="G18" s="367"/>
      <c r="H18" s="367"/>
      <c r="I18" s="368">
        <v>0</v>
      </c>
    </row>
    <row r="19" spans="2:20" x14ac:dyDescent="0.2">
      <c r="B19" s="314"/>
      <c r="C19" s="365" t="s">
        <v>416</v>
      </c>
      <c r="D19" s="366" t="s">
        <v>516</v>
      </c>
      <c r="E19" s="367"/>
      <c r="F19" s="367"/>
      <c r="G19" s="367"/>
      <c r="H19" s="367"/>
      <c r="I19" s="368">
        <v>0</v>
      </c>
    </row>
    <row r="20" spans="2:20" x14ac:dyDescent="0.2">
      <c r="B20" s="314"/>
      <c r="C20" s="365" t="s">
        <v>416</v>
      </c>
      <c r="D20" s="366" t="s">
        <v>496</v>
      </c>
      <c r="E20" s="367"/>
      <c r="F20" s="367"/>
      <c r="G20" s="367"/>
      <c r="H20" s="367"/>
      <c r="I20" s="368">
        <v>0</v>
      </c>
    </row>
    <row r="21" spans="2:20" x14ac:dyDescent="0.2">
      <c r="B21" s="314"/>
      <c r="C21" s="365" t="s">
        <v>416</v>
      </c>
      <c r="D21" s="366" t="s">
        <v>534</v>
      </c>
      <c r="E21" s="367"/>
      <c r="F21" s="367"/>
      <c r="G21" s="367"/>
      <c r="H21" s="367"/>
      <c r="I21" s="368">
        <v>0</v>
      </c>
    </row>
    <row r="22" spans="2:20" x14ac:dyDescent="0.2">
      <c r="B22" s="314"/>
      <c r="C22" s="365" t="s">
        <v>416</v>
      </c>
      <c r="D22" s="366" t="s">
        <v>519</v>
      </c>
      <c r="E22" s="367"/>
      <c r="F22" s="367"/>
      <c r="G22" s="367"/>
      <c r="H22" s="367"/>
      <c r="I22" s="368">
        <v>0</v>
      </c>
    </row>
    <row r="24" spans="2:20" x14ac:dyDescent="0.2">
      <c r="B24" s="314" t="s">
        <v>506</v>
      </c>
    </row>
    <row r="25" spans="2:20" x14ac:dyDescent="0.2">
      <c r="B25" s="314"/>
      <c r="C25" s="14" t="s">
        <v>539</v>
      </c>
    </row>
    <row r="27" spans="2:20" x14ac:dyDescent="0.2">
      <c r="B27" s="314" t="s">
        <v>507</v>
      </c>
    </row>
    <row r="28" spans="2:20" x14ac:dyDescent="0.2">
      <c r="B28" s="314"/>
      <c r="C28" s="14" t="s">
        <v>539</v>
      </c>
    </row>
    <row r="30" spans="2:20" x14ac:dyDescent="0.2">
      <c r="B30" s="314" t="s">
        <v>508</v>
      </c>
    </row>
    <row r="31" spans="2:20" x14ac:dyDescent="0.2">
      <c r="C31" s="14" t="s">
        <v>539</v>
      </c>
      <c r="T31" s="14"/>
    </row>
    <row r="33" spans="1:4" x14ac:dyDescent="0.2">
      <c r="A33" s="314" t="s">
        <v>497</v>
      </c>
      <c r="B33" s="314" t="s">
        <v>526</v>
      </c>
    </row>
    <row r="34" spans="1:4" x14ac:dyDescent="0.2">
      <c r="C34" s="14" t="s">
        <v>527</v>
      </c>
    </row>
    <row r="35" spans="1:4" x14ac:dyDescent="0.2">
      <c r="C35" s="14" t="s">
        <v>535</v>
      </c>
    </row>
    <row r="36" spans="1:4" x14ac:dyDescent="0.2">
      <c r="C36" s="14" t="s">
        <v>541</v>
      </c>
    </row>
    <row r="38" spans="1:4" x14ac:dyDescent="0.2">
      <c r="B38" s="314" t="s">
        <v>32</v>
      </c>
    </row>
    <row r="39" spans="1:4" x14ac:dyDescent="0.2">
      <c r="B39" s="314"/>
      <c r="C39" s="14" t="s">
        <v>542</v>
      </c>
    </row>
    <row r="40" spans="1:4" x14ac:dyDescent="0.2">
      <c r="B40" s="314"/>
      <c r="D40" s="14" t="s">
        <v>543</v>
      </c>
    </row>
    <row r="42" spans="1:4" x14ac:dyDescent="0.2">
      <c r="B42" s="314" t="s">
        <v>179</v>
      </c>
    </row>
    <row r="43" spans="1:4" x14ac:dyDescent="0.2">
      <c r="B43" s="314"/>
      <c r="C43" s="14" t="s">
        <v>544</v>
      </c>
    </row>
    <row r="44" spans="1:4" x14ac:dyDescent="0.2">
      <c r="B44" s="314"/>
      <c r="D44" s="14" t="s">
        <v>545</v>
      </c>
    </row>
    <row r="46" spans="1:4" x14ac:dyDescent="0.2">
      <c r="B46" s="314" t="s">
        <v>531</v>
      </c>
    </row>
    <row r="47" spans="1:4" x14ac:dyDescent="0.2">
      <c r="C47" s="14" t="s">
        <v>546</v>
      </c>
    </row>
    <row r="48" spans="1:4" x14ac:dyDescent="0.2">
      <c r="D48" s="14" t="s">
        <v>547</v>
      </c>
    </row>
    <row r="49" spans="3:3" x14ac:dyDescent="0.2">
      <c r="C49" s="14" t="s">
        <v>536</v>
      </c>
    </row>
    <row r="50" spans="3:3" x14ac:dyDescent="0.2">
      <c r="C50" s="14" t="s">
        <v>538</v>
      </c>
    </row>
    <row r="51" spans="3:3" x14ac:dyDescent="0.2">
      <c r="C51" s="14" t="s">
        <v>537</v>
      </c>
    </row>
  </sheetData>
  <pageMargins left="0.7" right="0.7" top="0.75" bottom="0.75" header="0.3" footer="0.3"/>
  <pageSetup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H80"/>
  <sheetViews>
    <sheetView zoomScaleNormal="100" zoomScaleSheetLayoutView="85" workbookViewId="0">
      <selection activeCell="C17" sqref="C17"/>
    </sheetView>
  </sheetViews>
  <sheetFormatPr defaultRowHeight="14.25" x14ac:dyDescent="0.2"/>
  <cols>
    <col min="1" max="1" width="3" style="25" customWidth="1"/>
    <col min="2" max="2" width="12" style="25" customWidth="1"/>
    <col min="3" max="3" width="43.5703125" style="9" bestFit="1" customWidth="1"/>
    <col min="4" max="4" width="18.42578125" style="9" customWidth="1"/>
    <col min="5" max="5" width="15.7109375" style="9" customWidth="1"/>
    <col min="6" max="6" width="15.85546875" style="9" customWidth="1"/>
    <col min="7" max="7" width="18" style="9" customWidth="1"/>
    <col min="8" max="8" width="137.85546875" style="9" bestFit="1" customWidth="1"/>
    <col min="9" max="16384" width="9.140625" style="9"/>
  </cols>
  <sheetData>
    <row r="1" spans="1:8" ht="15" x14ac:dyDescent="0.25">
      <c r="A1" s="312" t="s">
        <v>444</v>
      </c>
      <c r="B1" s="16"/>
      <c r="C1" s="17" t="s">
        <v>523</v>
      </c>
      <c r="D1" s="18">
        <v>-1</v>
      </c>
      <c r="E1" s="19">
        <v>-2</v>
      </c>
      <c r="F1" s="56">
        <v>-3</v>
      </c>
      <c r="G1" s="19">
        <v>-4</v>
      </c>
    </row>
    <row r="2" spans="1:8" ht="15" x14ac:dyDescent="0.25">
      <c r="A2" s="313" t="s">
        <v>445</v>
      </c>
      <c r="B2" s="21"/>
      <c r="C2" s="13" t="s">
        <v>524</v>
      </c>
      <c r="D2" s="13"/>
      <c r="E2" s="27" t="s">
        <v>1</v>
      </c>
      <c r="F2" s="231" t="s">
        <v>364</v>
      </c>
      <c r="G2" s="233"/>
    </row>
    <row r="3" spans="1:8" s="352" customFormat="1" ht="15" x14ac:dyDescent="0.2">
      <c r="A3" s="349"/>
      <c r="B3" s="335"/>
      <c r="C3" s="336"/>
      <c r="D3" s="350" t="s">
        <v>238</v>
      </c>
      <c r="E3" s="350" t="s">
        <v>240</v>
      </c>
      <c r="F3" s="337" t="s">
        <v>513</v>
      </c>
      <c r="G3" s="351"/>
    </row>
    <row r="4" spans="1:8" s="24" customFormat="1" ht="15" x14ac:dyDescent="0.2">
      <c r="A4" s="234"/>
      <c r="B4" s="48"/>
      <c r="C4" s="51" t="s">
        <v>515</v>
      </c>
      <c r="D4" s="49" t="s">
        <v>239</v>
      </c>
      <c r="E4" s="49" t="s">
        <v>239</v>
      </c>
      <c r="F4" s="53" t="s">
        <v>241</v>
      </c>
      <c r="G4" s="49" t="s">
        <v>40</v>
      </c>
    </row>
    <row r="5" spans="1:8" s="24" customFormat="1" ht="15" x14ac:dyDescent="0.25">
      <c r="A5" s="235"/>
      <c r="B5" s="39"/>
      <c r="C5" s="40" t="s">
        <v>68</v>
      </c>
      <c r="D5" s="219">
        <v>43281</v>
      </c>
      <c r="E5" s="219">
        <v>43646</v>
      </c>
      <c r="F5" s="52" t="s">
        <v>242</v>
      </c>
      <c r="G5" s="236" t="s">
        <v>242</v>
      </c>
      <c r="H5" s="285" t="s">
        <v>512</v>
      </c>
    </row>
    <row r="6" spans="1:8" ht="15" x14ac:dyDescent="0.25">
      <c r="A6" s="237" t="s">
        <v>50</v>
      </c>
      <c r="B6" s="128"/>
      <c r="C6" s="129" t="s">
        <v>120</v>
      </c>
      <c r="D6" s="284"/>
      <c r="E6" s="284"/>
      <c r="F6" s="232"/>
      <c r="G6" s="298"/>
      <c r="H6" s="286"/>
    </row>
    <row r="7" spans="1:8" x14ac:dyDescent="0.2">
      <c r="A7" s="238" t="s">
        <v>121</v>
      </c>
      <c r="B7" s="131"/>
      <c r="C7" s="111" t="s">
        <v>343</v>
      </c>
      <c r="D7" s="284">
        <v>0</v>
      </c>
      <c r="E7" s="284">
        <v>0</v>
      </c>
      <c r="F7" s="232">
        <v>0</v>
      </c>
      <c r="G7" s="298">
        <v>0</v>
      </c>
      <c r="H7" s="286"/>
    </row>
    <row r="8" spans="1:8" x14ac:dyDescent="0.2">
      <c r="A8" s="239"/>
      <c r="B8" s="131" t="s">
        <v>41</v>
      </c>
      <c r="C8" s="111" t="s">
        <v>42</v>
      </c>
      <c r="D8" s="284">
        <v>0</v>
      </c>
      <c r="E8" s="284">
        <v>0</v>
      </c>
      <c r="F8" s="284">
        <v>0</v>
      </c>
      <c r="G8" s="298">
        <v>0</v>
      </c>
      <c r="H8" s="286" t="s">
        <v>500</v>
      </c>
    </row>
    <row r="9" spans="1:8" x14ac:dyDescent="0.2">
      <c r="A9" s="239"/>
      <c r="B9" s="131" t="s">
        <v>123</v>
      </c>
      <c r="C9" s="111" t="s">
        <v>347</v>
      </c>
      <c r="D9" s="284">
        <v>0</v>
      </c>
      <c r="E9" s="284">
        <v>0</v>
      </c>
      <c r="F9" s="284">
        <v>0</v>
      </c>
      <c r="G9" s="298">
        <v>0</v>
      </c>
      <c r="H9" s="286" t="s">
        <v>500</v>
      </c>
    </row>
    <row r="10" spans="1:8" x14ac:dyDescent="0.2">
      <c r="A10" s="239"/>
      <c r="B10" s="165" t="s">
        <v>301</v>
      </c>
      <c r="C10" s="139" t="s">
        <v>302</v>
      </c>
      <c r="D10" s="284">
        <v>0</v>
      </c>
      <c r="E10" s="284">
        <v>0</v>
      </c>
      <c r="F10" s="290">
        <v>0</v>
      </c>
      <c r="G10" s="298">
        <v>0</v>
      </c>
      <c r="H10" s="286"/>
    </row>
    <row r="11" spans="1:8" x14ac:dyDescent="0.2">
      <c r="A11" s="239"/>
      <c r="B11" s="131" t="s">
        <v>125</v>
      </c>
      <c r="C11" s="111" t="s">
        <v>126</v>
      </c>
      <c r="D11" s="284">
        <v>0</v>
      </c>
      <c r="E11" s="284">
        <v>0</v>
      </c>
      <c r="F11" s="284">
        <v>0</v>
      </c>
      <c r="G11" s="298">
        <v>0</v>
      </c>
      <c r="H11" s="286" t="s">
        <v>500</v>
      </c>
    </row>
    <row r="12" spans="1:8" x14ac:dyDescent="0.2">
      <c r="A12" s="239"/>
      <c r="B12" s="131" t="s">
        <v>349</v>
      </c>
      <c r="C12" s="111" t="s">
        <v>350</v>
      </c>
      <c r="D12" s="284">
        <v>0</v>
      </c>
      <c r="E12" s="284">
        <v>0</v>
      </c>
      <c r="F12" s="232">
        <v>0</v>
      </c>
      <c r="G12" s="298">
        <v>0</v>
      </c>
      <c r="H12" s="286"/>
    </row>
    <row r="13" spans="1:8" x14ac:dyDescent="0.2">
      <c r="A13" s="239" t="s">
        <v>43</v>
      </c>
      <c r="B13" s="131"/>
      <c r="C13" s="111" t="s">
        <v>303</v>
      </c>
      <c r="D13" s="284">
        <v>0</v>
      </c>
      <c r="E13" s="284">
        <v>0</v>
      </c>
      <c r="F13" s="232">
        <v>0</v>
      </c>
      <c r="G13" s="298">
        <v>0</v>
      </c>
      <c r="H13" s="286"/>
    </row>
    <row r="14" spans="1:8" x14ac:dyDescent="0.2">
      <c r="A14" s="239"/>
      <c r="B14" s="131" t="s">
        <v>304</v>
      </c>
      <c r="C14" s="111" t="s">
        <v>128</v>
      </c>
      <c r="D14" s="284">
        <v>0</v>
      </c>
      <c r="E14" s="284">
        <v>0</v>
      </c>
      <c r="F14" s="284">
        <v>0</v>
      </c>
      <c r="G14" s="298">
        <v>0</v>
      </c>
      <c r="H14" s="286" t="s">
        <v>500</v>
      </c>
    </row>
    <row r="15" spans="1:8" x14ac:dyDescent="0.2">
      <c r="A15" s="239"/>
      <c r="B15" s="131" t="s">
        <v>305</v>
      </c>
      <c r="C15" s="111" t="s">
        <v>130</v>
      </c>
      <c r="D15" s="284">
        <v>0</v>
      </c>
      <c r="E15" s="284">
        <v>0</v>
      </c>
      <c r="F15" s="284">
        <v>0</v>
      </c>
      <c r="G15" s="298">
        <v>0</v>
      </c>
      <c r="H15" s="286" t="s">
        <v>500</v>
      </c>
    </row>
    <row r="16" spans="1:8" x14ac:dyDescent="0.2">
      <c r="A16" s="239"/>
      <c r="B16" s="131" t="s">
        <v>370</v>
      </c>
      <c r="C16" s="111" t="s">
        <v>371</v>
      </c>
      <c r="D16" s="284">
        <v>0</v>
      </c>
      <c r="E16" s="284">
        <v>0</v>
      </c>
      <c r="F16" s="232">
        <v>0</v>
      </c>
      <c r="G16" s="298">
        <v>0</v>
      </c>
      <c r="H16" s="286"/>
    </row>
    <row r="17" spans="1:8" x14ac:dyDescent="0.2">
      <c r="A17" s="240" t="s">
        <v>131</v>
      </c>
      <c r="B17" s="165"/>
      <c r="C17" s="139" t="s">
        <v>336</v>
      </c>
      <c r="D17" s="284">
        <v>0</v>
      </c>
      <c r="E17" s="284">
        <v>0</v>
      </c>
      <c r="F17" s="232">
        <v>0</v>
      </c>
      <c r="G17" s="298">
        <v>0</v>
      </c>
      <c r="H17" s="286"/>
    </row>
    <row r="18" spans="1:8" x14ac:dyDescent="0.2">
      <c r="A18" s="239" t="s">
        <v>132</v>
      </c>
      <c r="B18" s="131"/>
      <c r="C18" s="111" t="s">
        <v>133</v>
      </c>
      <c r="D18" s="284">
        <v>0</v>
      </c>
      <c r="E18" s="284">
        <v>0</v>
      </c>
      <c r="F18" s="232">
        <v>0</v>
      </c>
      <c r="G18" s="298">
        <v>0</v>
      </c>
      <c r="H18" s="286"/>
    </row>
    <row r="19" spans="1:8" x14ac:dyDescent="0.2">
      <c r="A19" s="239" t="s">
        <v>140</v>
      </c>
      <c r="B19" s="131"/>
      <c r="C19" s="111" t="s">
        <v>141</v>
      </c>
      <c r="D19" s="284">
        <v>0</v>
      </c>
      <c r="E19" s="284">
        <v>0</v>
      </c>
      <c r="F19" s="232">
        <v>0</v>
      </c>
      <c r="G19" s="298">
        <v>0</v>
      </c>
      <c r="H19" s="286"/>
    </row>
    <row r="20" spans="1:8" x14ac:dyDescent="0.2">
      <c r="A20" s="239" t="s">
        <v>36</v>
      </c>
      <c r="B20" s="131"/>
      <c r="C20" s="111" t="s">
        <v>144</v>
      </c>
      <c r="D20" s="284">
        <v>0</v>
      </c>
      <c r="E20" s="284">
        <v>0</v>
      </c>
      <c r="F20" s="232">
        <v>0</v>
      </c>
      <c r="G20" s="298">
        <v>0</v>
      </c>
      <c r="H20" s="286"/>
    </row>
    <row r="21" spans="1:8" x14ac:dyDescent="0.2">
      <c r="A21" s="239" t="s">
        <v>34</v>
      </c>
      <c r="B21" s="131"/>
      <c r="C21" s="111" t="s">
        <v>145</v>
      </c>
      <c r="D21" s="284">
        <v>0</v>
      </c>
      <c r="E21" s="284">
        <v>0</v>
      </c>
      <c r="F21" s="232">
        <v>0</v>
      </c>
      <c r="G21" s="298">
        <v>0</v>
      </c>
      <c r="H21" s="286"/>
    </row>
    <row r="22" spans="1:8" x14ac:dyDescent="0.2">
      <c r="A22" s="240"/>
      <c r="B22" s="165" t="s">
        <v>332</v>
      </c>
      <c r="C22" s="139" t="s">
        <v>147</v>
      </c>
      <c r="D22" s="284">
        <v>0</v>
      </c>
      <c r="E22" s="284">
        <v>0</v>
      </c>
      <c r="F22" s="232">
        <v>0</v>
      </c>
      <c r="G22" s="298">
        <v>0</v>
      </c>
      <c r="H22" s="286"/>
    </row>
    <row r="23" spans="1:8" x14ac:dyDescent="0.2">
      <c r="A23" s="240"/>
      <c r="B23" s="165" t="s">
        <v>306</v>
      </c>
      <c r="C23" s="139" t="s">
        <v>149</v>
      </c>
      <c r="D23" s="284">
        <v>0</v>
      </c>
      <c r="E23" s="284">
        <v>0</v>
      </c>
      <c r="F23" s="232">
        <v>0</v>
      </c>
      <c r="G23" s="298">
        <v>0</v>
      </c>
      <c r="H23" s="286"/>
    </row>
    <row r="24" spans="1:8" x14ac:dyDescent="0.2">
      <c r="A24" s="240"/>
      <c r="B24" s="165" t="s">
        <v>307</v>
      </c>
      <c r="C24" s="139" t="s">
        <v>151</v>
      </c>
      <c r="D24" s="284">
        <v>0</v>
      </c>
      <c r="E24" s="284">
        <v>0</v>
      </c>
      <c r="F24" s="232">
        <v>0</v>
      </c>
      <c r="G24" s="298">
        <v>0</v>
      </c>
      <c r="H24" s="286"/>
    </row>
    <row r="25" spans="1:8" x14ac:dyDescent="0.2">
      <c r="A25" s="240"/>
      <c r="B25" s="165" t="s">
        <v>334</v>
      </c>
      <c r="C25" s="139" t="s">
        <v>335</v>
      </c>
      <c r="D25" s="284">
        <v>0</v>
      </c>
      <c r="E25" s="284">
        <v>0</v>
      </c>
      <c r="F25" s="232">
        <v>0</v>
      </c>
      <c r="G25" s="298">
        <v>0</v>
      </c>
      <c r="H25" s="286"/>
    </row>
    <row r="26" spans="1:8" x14ac:dyDescent="0.2">
      <c r="A26" s="241" t="s">
        <v>153</v>
      </c>
      <c r="B26" s="165"/>
      <c r="C26" s="139" t="s">
        <v>308</v>
      </c>
      <c r="D26" s="284">
        <v>0</v>
      </c>
      <c r="E26" s="284">
        <v>0</v>
      </c>
      <c r="F26" s="232">
        <v>0</v>
      </c>
      <c r="G26" s="298">
        <v>0</v>
      </c>
      <c r="H26" s="286"/>
    </row>
    <row r="27" spans="1:8" x14ac:dyDescent="0.2">
      <c r="A27" s="241" t="s">
        <v>155</v>
      </c>
      <c r="B27" s="165"/>
      <c r="C27" s="139" t="s">
        <v>156</v>
      </c>
      <c r="D27" s="284">
        <v>0</v>
      </c>
      <c r="E27" s="284">
        <v>0</v>
      </c>
      <c r="F27" s="232">
        <v>0</v>
      </c>
      <c r="G27" s="298">
        <v>0</v>
      </c>
      <c r="H27" s="286"/>
    </row>
    <row r="28" spans="1:8" x14ac:dyDescent="0.2">
      <c r="A28" s="241" t="s">
        <v>157</v>
      </c>
      <c r="B28" s="165"/>
      <c r="C28" s="139" t="s">
        <v>158</v>
      </c>
      <c r="D28" s="284">
        <v>0</v>
      </c>
      <c r="E28" s="284">
        <v>0</v>
      </c>
      <c r="F28" s="232">
        <v>0</v>
      </c>
      <c r="G28" s="298">
        <v>0</v>
      </c>
      <c r="H28" s="286"/>
    </row>
    <row r="29" spans="1:8" x14ac:dyDescent="0.2">
      <c r="A29" s="242"/>
      <c r="B29" s="189" t="s">
        <v>159</v>
      </c>
      <c r="C29" s="139" t="s">
        <v>290</v>
      </c>
      <c r="D29" s="284">
        <v>0</v>
      </c>
      <c r="E29" s="284">
        <v>0</v>
      </c>
      <c r="F29" s="232">
        <v>0</v>
      </c>
      <c r="G29" s="298">
        <v>0</v>
      </c>
      <c r="H29" s="286"/>
    </row>
    <row r="30" spans="1:8" x14ac:dyDescent="0.2">
      <c r="A30" s="243"/>
      <c r="B30" s="189" t="s">
        <v>160</v>
      </c>
      <c r="C30" s="183" t="s">
        <v>161</v>
      </c>
      <c r="D30" s="284">
        <v>0</v>
      </c>
      <c r="E30" s="284">
        <v>0</v>
      </c>
      <c r="F30" s="232">
        <v>0</v>
      </c>
      <c r="G30" s="298">
        <v>0</v>
      </c>
      <c r="H30" s="286"/>
    </row>
    <row r="31" spans="1:8" x14ac:dyDescent="0.2">
      <c r="A31" s="241" t="s">
        <v>309</v>
      </c>
      <c r="B31" s="165"/>
      <c r="C31" s="139" t="s">
        <v>163</v>
      </c>
      <c r="D31" s="284">
        <v>0</v>
      </c>
      <c r="E31" s="284">
        <v>0</v>
      </c>
      <c r="F31" s="232">
        <v>0</v>
      </c>
      <c r="G31" s="298">
        <v>0</v>
      </c>
      <c r="H31" s="286"/>
    </row>
    <row r="32" spans="1:8" x14ac:dyDescent="0.2">
      <c r="A32" s="243"/>
      <c r="B32" s="189" t="s">
        <v>164</v>
      </c>
      <c r="C32" s="139" t="s">
        <v>289</v>
      </c>
      <c r="D32" s="284">
        <v>0</v>
      </c>
      <c r="E32" s="284">
        <v>0</v>
      </c>
      <c r="F32" s="232">
        <v>0</v>
      </c>
      <c r="G32" s="298">
        <v>0</v>
      </c>
      <c r="H32" s="286"/>
    </row>
    <row r="33" spans="1:8" ht="15.75" thickBot="1" x14ac:dyDescent="0.3">
      <c r="A33" s="244" t="s">
        <v>165</v>
      </c>
      <c r="B33" s="191"/>
      <c r="C33" s="192"/>
      <c r="D33" s="338">
        <f>SUM(D6:D32)</f>
        <v>0</v>
      </c>
      <c r="E33" s="338">
        <f>SUM(E6:E32)</f>
        <v>0</v>
      </c>
      <c r="F33" s="299">
        <f>SUM(F6:F32)</f>
        <v>0</v>
      </c>
      <c r="G33" s="338">
        <f>SUM(G6:G32)</f>
        <v>0</v>
      </c>
      <c r="H33" s="286"/>
    </row>
    <row r="34" spans="1:8" ht="15.75" thickTop="1" x14ac:dyDescent="0.25">
      <c r="A34" s="245" t="s">
        <v>166</v>
      </c>
      <c r="B34" s="193"/>
      <c r="C34" s="138" t="s">
        <v>167</v>
      </c>
      <c r="D34" s="284"/>
      <c r="E34" s="284"/>
      <c r="F34" s="232"/>
      <c r="G34" s="298"/>
      <c r="H34" s="286"/>
    </row>
    <row r="35" spans="1:8" x14ac:dyDescent="0.2">
      <c r="A35" s="240"/>
      <c r="B35" s="165" t="s">
        <v>310</v>
      </c>
      <c r="C35" s="139" t="s">
        <v>168</v>
      </c>
      <c r="D35" s="284">
        <v>0</v>
      </c>
      <c r="E35" s="284">
        <v>0</v>
      </c>
      <c r="F35" s="284">
        <v>0</v>
      </c>
      <c r="G35" s="298">
        <v>0</v>
      </c>
      <c r="H35" s="286" t="s">
        <v>501</v>
      </c>
    </row>
    <row r="36" spans="1:8" ht="15" x14ac:dyDescent="0.25">
      <c r="A36" s="259"/>
      <c r="B36" s="359" t="s">
        <v>415</v>
      </c>
      <c r="C36" s="360" t="s">
        <v>521</v>
      </c>
      <c r="D36" s="284">
        <v>0</v>
      </c>
      <c r="E36" s="284">
        <v>0</v>
      </c>
      <c r="F36" s="232">
        <v>0</v>
      </c>
      <c r="G36" s="298">
        <v>0</v>
      </c>
      <c r="H36" s="315" t="s">
        <v>549</v>
      </c>
    </row>
    <row r="37" spans="1:8" x14ac:dyDescent="0.2">
      <c r="A37" s="240"/>
      <c r="B37" s="165" t="s">
        <v>311</v>
      </c>
      <c r="C37" s="139" t="s">
        <v>312</v>
      </c>
      <c r="D37" s="284">
        <v>0</v>
      </c>
      <c r="E37" s="284">
        <v>0</v>
      </c>
      <c r="F37" s="284">
        <v>0</v>
      </c>
      <c r="G37" s="298">
        <v>0</v>
      </c>
      <c r="H37" s="286" t="s">
        <v>503</v>
      </c>
    </row>
    <row r="38" spans="1:8" ht="15" x14ac:dyDescent="0.25">
      <c r="A38" s="240"/>
      <c r="B38" s="361" t="s">
        <v>416</v>
      </c>
      <c r="C38" s="362" t="s">
        <v>516</v>
      </c>
      <c r="D38" s="284">
        <v>0</v>
      </c>
      <c r="E38" s="284">
        <v>0</v>
      </c>
      <c r="F38" s="232">
        <v>0</v>
      </c>
      <c r="G38" s="298">
        <v>0</v>
      </c>
      <c r="H38" s="315" t="s">
        <v>549</v>
      </c>
    </row>
    <row r="39" spans="1:8" ht="15" x14ac:dyDescent="0.25">
      <c r="A39" s="240"/>
      <c r="B39" s="361" t="s">
        <v>416</v>
      </c>
      <c r="C39" s="362" t="s">
        <v>496</v>
      </c>
      <c r="D39" s="284">
        <v>0</v>
      </c>
      <c r="E39" s="284">
        <v>0</v>
      </c>
      <c r="F39" s="232">
        <v>0</v>
      </c>
      <c r="G39" s="298">
        <v>0</v>
      </c>
      <c r="H39" s="286" t="s">
        <v>549</v>
      </c>
    </row>
    <row r="40" spans="1:8" ht="15" x14ac:dyDescent="0.25">
      <c r="A40" s="240"/>
      <c r="B40" s="361" t="s">
        <v>416</v>
      </c>
      <c r="C40" s="362" t="s">
        <v>520</v>
      </c>
      <c r="D40" s="284">
        <v>0</v>
      </c>
      <c r="E40" s="284">
        <v>0</v>
      </c>
      <c r="F40" s="232">
        <v>0</v>
      </c>
      <c r="G40" s="298">
        <v>0</v>
      </c>
      <c r="H40" s="286" t="s">
        <v>549</v>
      </c>
    </row>
    <row r="41" spans="1:8" ht="15" x14ac:dyDescent="0.25">
      <c r="A41" s="240"/>
      <c r="B41" s="361" t="s">
        <v>416</v>
      </c>
      <c r="C41" s="362" t="s">
        <v>519</v>
      </c>
      <c r="D41" s="284">
        <v>0</v>
      </c>
      <c r="E41" s="284">
        <v>0</v>
      </c>
      <c r="F41" s="232">
        <v>0</v>
      </c>
      <c r="G41" s="298">
        <v>0</v>
      </c>
      <c r="H41" s="286" t="s">
        <v>549</v>
      </c>
    </row>
    <row r="42" spans="1:8" s="332" customFormat="1" ht="42.75" x14ac:dyDescent="0.2">
      <c r="A42" s="327" t="s">
        <v>169</v>
      </c>
      <c r="B42" s="328"/>
      <c r="C42" s="329" t="s">
        <v>333</v>
      </c>
      <c r="D42" s="339">
        <v>0</v>
      </c>
      <c r="E42" s="339">
        <v>0</v>
      </c>
      <c r="F42" s="330">
        <v>0</v>
      </c>
      <c r="G42" s="340">
        <v>0</v>
      </c>
      <c r="H42" s="331" t="s">
        <v>509</v>
      </c>
    </row>
    <row r="43" spans="1:8" x14ac:dyDescent="0.2">
      <c r="A43" s="240"/>
      <c r="B43" s="165" t="s">
        <v>315</v>
      </c>
      <c r="C43" s="139" t="s">
        <v>316</v>
      </c>
      <c r="D43" s="284">
        <v>0</v>
      </c>
      <c r="E43" s="284">
        <v>0</v>
      </c>
      <c r="F43" s="284">
        <v>0</v>
      </c>
      <c r="G43" s="298">
        <v>0</v>
      </c>
      <c r="H43" s="286" t="s">
        <v>502</v>
      </c>
    </row>
    <row r="44" spans="1:8" ht="15" x14ac:dyDescent="0.25">
      <c r="A44" s="240"/>
      <c r="B44" s="361" t="s">
        <v>417</v>
      </c>
      <c r="C44" s="362" t="s">
        <v>391</v>
      </c>
      <c r="D44" s="284">
        <v>0</v>
      </c>
      <c r="E44" s="284">
        <v>0</v>
      </c>
      <c r="F44" s="232">
        <v>0</v>
      </c>
      <c r="G44" s="298">
        <v>0</v>
      </c>
      <c r="H44" s="286" t="s">
        <v>549</v>
      </c>
    </row>
    <row r="45" spans="1:8" x14ac:dyDescent="0.2">
      <c r="A45" s="240"/>
      <c r="B45" s="165" t="s">
        <v>313</v>
      </c>
      <c r="C45" s="139" t="s">
        <v>314</v>
      </c>
      <c r="D45" s="284">
        <v>0</v>
      </c>
      <c r="E45" s="284">
        <v>0</v>
      </c>
      <c r="F45" s="232">
        <v>0</v>
      </c>
      <c r="G45" s="298">
        <v>0</v>
      </c>
      <c r="H45" s="286"/>
    </row>
    <row r="46" spans="1:8" s="190" customFormat="1" x14ac:dyDescent="0.2">
      <c r="A46" s="240"/>
      <c r="B46" s="165" t="s">
        <v>344</v>
      </c>
      <c r="C46" s="139" t="s">
        <v>345</v>
      </c>
      <c r="D46" s="284">
        <v>0</v>
      </c>
      <c r="E46" s="284">
        <v>0</v>
      </c>
      <c r="F46" s="284">
        <v>0</v>
      </c>
      <c r="G46" s="298">
        <v>0</v>
      </c>
      <c r="H46" s="288" t="s">
        <v>501</v>
      </c>
    </row>
    <row r="47" spans="1:8" x14ac:dyDescent="0.2">
      <c r="A47" s="239" t="s">
        <v>170</v>
      </c>
      <c r="B47" s="208"/>
      <c r="C47" s="139" t="s">
        <v>171</v>
      </c>
      <c r="D47" s="284">
        <v>0</v>
      </c>
      <c r="E47" s="284">
        <v>0</v>
      </c>
      <c r="F47" s="232">
        <v>0</v>
      </c>
      <c r="G47" s="298">
        <v>0</v>
      </c>
      <c r="H47" s="289"/>
    </row>
    <row r="48" spans="1:8" x14ac:dyDescent="0.2">
      <c r="A48" s="239" t="s">
        <v>172</v>
      </c>
      <c r="B48" s="207"/>
      <c r="C48" s="139" t="s">
        <v>346</v>
      </c>
      <c r="D48" s="284">
        <v>0</v>
      </c>
      <c r="E48" s="284">
        <v>0</v>
      </c>
      <c r="F48" s="232">
        <v>0</v>
      </c>
      <c r="G48" s="298">
        <v>0</v>
      </c>
      <c r="H48" s="286"/>
    </row>
    <row r="49" spans="1:8" ht="15.75" thickBot="1" x14ac:dyDescent="0.3">
      <c r="A49" s="246" t="s">
        <v>174</v>
      </c>
      <c r="B49" s="135"/>
      <c r="C49" s="117"/>
      <c r="D49" s="338">
        <f>SUM(D34:D48)</f>
        <v>0</v>
      </c>
      <c r="E49" s="338">
        <f>SUM(E34:E48)</f>
        <v>0</v>
      </c>
      <c r="F49" s="299">
        <f>SUM(F34:F48)</f>
        <v>0</v>
      </c>
      <c r="G49" s="338">
        <f>SUM(G34:G48)</f>
        <v>0</v>
      </c>
      <c r="H49" s="286"/>
    </row>
    <row r="50" spans="1:8" ht="15.75" thickTop="1" x14ac:dyDescent="0.25">
      <c r="A50" s="247" t="s">
        <v>37</v>
      </c>
      <c r="B50" s="142"/>
      <c r="C50" s="129" t="s">
        <v>69</v>
      </c>
      <c r="D50" s="341"/>
      <c r="E50" s="342"/>
      <c r="F50" s="157"/>
      <c r="G50" s="342"/>
      <c r="H50" s="286"/>
    </row>
    <row r="51" spans="1:8" x14ac:dyDescent="0.2">
      <c r="A51" s="248" t="s">
        <v>49</v>
      </c>
      <c r="B51" s="145"/>
      <c r="C51" s="111" t="s">
        <v>317</v>
      </c>
      <c r="D51" s="343">
        <v>0</v>
      </c>
      <c r="E51" s="284">
        <v>0</v>
      </c>
      <c r="F51" s="268">
        <v>0</v>
      </c>
      <c r="G51" s="343">
        <v>0</v>
      </c>
      <c r="H51" s="286"/>
    </row>
    <row r="52" spans="1:8" x14ac:dyDescent="0.2">
      <c r="A52" s="248" t="s">
        <v>45</v>
      </c>
      <c r="B52" s="145"/>
      <c r="C52" s="111" t="s">
        <v>372</v>
      </c>
      <c r="D52" s="343">
        <v>0</v>
      </c>
      <c r="E52" s="284">
        <v>0</v>
      </c>
      <c r="F52" s="268">
        <v>0</v>
      </c>
      <c r="G52" s="343">
        <v>0</v>
      </c>
      <c r="H52" s="286"/>
    </row>
    <row r="53" spans="1:8" x14ac:dyDescent="0.2">
      <c r="A53" s="249" t="s">
        <v>46</v>
      </c>
      <c r="B53" s="145"/>
      <c r="C53" s="111" t="s">
        <v>74</v>
      </c>
      <c r="D53" s="343">
        <v>0</v>
      </c>
      <c r="E53" s="284">
        <v>0</v>
      </c>
      <c r="F53" s="268">
        <v>0</v>
      </c>
      <c r="G53" s="343">
        <v>0</v>
      </c>
      <c r="H53" s="286"/>
    </row>
    <row r="54" spans="1:8" x14ac:dyDescent="0.2">
      <c r="A54" s="248" t="s">
        <v>47</v>
      </c>
      <c r="B54" s="145"/>
      <c r="C54" s="111" t="s">
        <v>79</v>
      </c>
      <c r="D54" s="343">
        <v>0</v>
      </c>
      <c r="E54" s="284">
        <v>0</v>
      </c>
      <c r="F54" s="268">
        <v>0</v>
      </c>
      <c r="G54" s="343">
        <v>0</v>
      </c>
      <c r="H54" s="286"/>
    </row>
    <row r="55" spans="1:8" x14ac:dyDescent="0.2">
      <c r="A55" s="249" t="s">
        <v>114</v>
      </c>
      <c r="B55" s="182"/>
      <c r="C55" s="139" t="s">
        <v>115</v>
      </c>
      <c r="D55" s="343">
        <v>0</v>
      </c>
      <c r="E55" s="284">
        <v>0</v>
      </c>
      <c r="F55" s="268">
        <v>0</v>
      </c>
      <c r="G55" s="343">
        <v>0</v>
      </c>
      <c r="H55" s="286"/>
    </row>
    <row r="56" spans="1:8" x14ac:dyDescent="0.2">
      <c r="A56" s="248" t="s">
        <v>44</v>
      </c>
      <c r="B56" s="145"/>
      <c r="C56" s="139" t="s">
        <v>348</v>
      </c>
      <c r="D56" s="343">
        <v>0</v>
      </c>
      <c r="E56" s="284">
        <v>0</v>
      </c>
      <c r="F56" s="268">
        <v>0</v>
      </c>
      <c r="G56" s="343">
        <v>0</v>
      </c>
      <c r="H56" s="286"/>
    </row>
    <row r="57" spans="1:8" ht="15.75" thickBot="1" x14ac:dyDescent="0.3">
      <c r="A57" s="250" t="s">
        <v>119</v>
      </c>
      <c r="B57" s="149"/>
      <c r="C57" s="117"/>
      <c r="D57" s="338">
        <f>SUM(D50:D56)</f>
        <v>0</v>
      </c>
      <c r="E57" s="338">
        <f t="shared" ref="E57:G57" si="0">SUM(E50:E56)</f>
        <v>0</v>
      </c>
      <c r="F57" s="299">
        <f t="shared" si="0"/>
        <v>0</v>
      </c>
      <c r="G57" s="338">
        <f t="shared" si="0"/>
        <v>0</v>
      </c>
      <c r="H57" s="286"/>
    </row>
    <row r="58" spans="1:8" ht="15.75" thickTop="1" x14ac:dyDescent="0.25">
      <c r="A58" s="247" t="s">
        <v>51</v>
      </c>
      <c r="B58" s="142"/>
      <c r="C58" s="129" t="s">
        <v>329</v>
      </c>
      <c r="D58" s="344"/>
      <c r="E58" s="345"/>
      <c r="F58" s="279"/>
      <c r="G58" s="345"/>
      <c r="H58" s="286"/>
    </row>
    <row r="59" spans="1:8" x14ac:dyDescent="0.2">
      <c r="A59" s="248" t="s">
        <v>53</v>
      </c>
      <c r="B59" s="185"/>
      <c r="C59" s="111" t="s">
        <v>318</v>
      </c>
      <c r="D59" s="343">
        <v>0</v>
      </c>
      <c r="E59" s="346">
        <v>0</v>
      </c>
      <c r="F59" s="268">
        <v>0</v>
      </c>
      <c r="G59" s="343">
        <v>0</v>
      </c>
      <c r="H59" s="286"/>
    </row>
    <row r="60" spans="1:8" x14ac:dyDescent="0.2">
      <c r="A60" s="249"/>
      <c r="B60" s="185" t="s">
        <v>319</v>
      </c>
      <c r="C60" s="111" t="s">
        <v>320</v>
      </c>
      <c r="D60" s="343">
        <v>0</v>
      </c>
      <c r="E60" s="284">
        <v>0</v>
      </c>
      <c r="F60" s="268">
        <v>0</v>
      </c>
      <c r="G60" s="343">
        <v>0</v>
      </c>
      <c r="H60" s="286"/>
    </row>
    <row r="61" spans="1:8" x14ac:dyDescent="0.2">
      <c r="A61" s="249"/>
      <c r="B61" s="185" t="s">
        <v>321</v>
      </c>
      <c r="C61" s="111" t="s">
        <v>322</v>
      </c>
      <c r="D61" s="343">
        <v>0</v>
      </c>
      <c r="E61" s="284">
        <v>0</v>
      </c>
      <c r="F61" s="268">
        <v>0</v>
      </c>
      <c r="G61" s="343">
        <v>0</v>
      </c>
      <c r="H61" s="286"/>
    </row>
    <row r="62" spans="1:8" x14ac:dyDescent="0.2">
      <c r="A62" s="249" t="s">
        <v>291</v>
      </c>
      <c r="B62" s="186"/>
      <c r="C62" s="111" t="s">
        <v>55</v>
      </c>
      <c r="D62" s="343">
        <v>0</v>
      </c>
      <c r="E62" s="284">
        <v>0</v>
      </c>
      <c r="F62" s="268">
        <v>0</v>
      </c>
      <c r="G62" s="343">
        <v>0</v>
      </c>
      <c r="H62" s="286"/>
    </row>
    <row r="63" spans="1:8" x14ac:dyDescent="0.2">
      <c r="A63" s="249" t="s">
        <v>39</v>
      </c>
      <c r="B63" s="186"/>
      <c r="C63" s="111" t="s">
        <v>323</v>
      </c>
      <c r="D63" s="343">
        <v>0</v>
      </c>
      <c r="E63" s="284">
        <v>0</v>
      </c>
      <c r="F63" s="268">
        <v>0</v>
      </c>
      <c r="G63" s="343">
        <v>0</v>
      </c>
      <c r="H63" s="286"/>
    </row>
    <row r="64" spans="1:8" x14ac:dyDescent="0.2">
      <c r="A64" s="248" t="s">
        <v>56</v>
      </c>
      <c r="B64" s="186"/>
      <c r="C64" s="111" t="s">
        <v>324</v>
      </c>
      <c r="D64" s="343">
        <v>0</v>
      </c>
      <c r="E64" s="284">
        <v>0</v>
      </c>
      <c r="F64" s="268">
        <v>0</v>
      </c>
      <c r="G64" s="343">
        <v>0</v>
      </c>
      <c r="H64" s="286"/>
    </row>
    <row r="65" spans="1:8" x14ac:dyDescent="0.2">
      <c r="A65" s="251" t="s">
        <v>325</v>
      </c>
      <c r="B65" s="209"/>
      <c r="C65" s="139" t="s">
        <v>326</v>
      </c>
      <c r="D65" s="343">
        <v>0</v>
      </c>
      <c r="E65" s="284">
        <v>0</v>
      </c>
      <c r="F65" s="268">
        <v>0</v>
      </c>
      <c r="G65" s="343">
        <v>0</v>
      </c>
      <c r="H65" s="286"/>
    </row>
    <row r="66" spans="1:8" x14ac:dyDescent="0.2">
      <c r="A66" s="252" t="s">
        <v>327</v>
      </c>
      <c r="B66" s="209"/>
      <c r="C66" s="139" t="s">
        <v>328</v>
      </c>
      <c r="D66" s="343">
        <v>0</v>
      </c>
      <c r="E66" s="284">
        <v>0</v>
      </c>
      <c r="F66" s="268">
        <v>0</v>
      </c>
      <c r="G66" s="343">
        <v>0</v>
      </c>
      <c r="H66" s="286"/>
    </row>
    <row r="67" spans="1:8" ht="15.75" thickBot="1" x14ac:dyDescent="0.3">
      <c r="A67" s="253" t="s">
        <v>330</v>
      </c>
      <c r="B67" s="152"/>
      <c r="C67" s="153"/>
      <c r="D67" s="347">
        <f>SUM(D58:D66)</f>
        <v>0</v>
      </c>
      <c r="E67" s="347">
        <f>SUM(E58:E66)</f>
        <v>0</v>
      </c>
      <c r="F67" s="283">
        <f>SUM(F58:F66)</f>
        <v>0</v>
      </c>
      <c r="G67" s="347">
        <f>SUM(G58:G66)</f>
        <v>0</v>
      </c>
      <c r="H67" s="286"/>
    </row>
    <row r="68" spans="1:8" ht="15" x14ac:dyDescent="0.25">
      <c r="A68" s="254" t="s">
        <v>331</v>
      </c>
      <c r="B68" s="187"/>
      <c r="C68" s="188" t="s">
        <v>59</v>
      </c>
      <c r="D68" s="343"/>
      <c r="E68" s="343"/>
      <c r="F68" s="268"/>
      <c r="G68" s="343"/>
      <c r="H68" s="286"/>
    </row>
    <row r="69" spans="1:8" x14ac:dyDescent="0.2">
      <c r="A69" s="252"/>
      <c r="B69" s="182" t="s">
        <v>351</v>
      </c>
      <c r="C69" s="139"/>
      <c r="D69" s="343">
        <v>0</v>
      </c>
      <c r="E69" s="343">
        <v>0</v>
      </c>
      <c r="F69" s="268">
        <v>0</v>
      </c>
      <c r="G69" s="343">
        <v>0</v>
      </c>
      <c r="H69" s="286"/>
    </row>
    <row r="70" spans="1:8" x14ac:dyDescent="0.2">
      <c r="A70" s="249"/>
      <c r="B70" s="145" t="s">
        <v>352</v>
      </c>
      <c r="C70" s="111"/>
      <c r="D70" s="343">
        <v>0</v>
      </c>
      <c r="E70" s="343">
        <v>0</v>
      </c>
      <c r="F70" s="268">
        <v>0</v>
      </c>
      <c r="G70" s="343">
        <v>0</v>
      </c>
      <c r="H70" s="286"/>
    </row>
    <row r="71" spans="1:8" ht="15.75" thickBot="1" x14ac:dyDescent="0.3">
      <c r="A71" s="280" t="s">
        <v>62</v>
      </c>
      <c r="B71" s="281"/>
      <c r="C71" s="282"/>
      <c r="D71" s="348">
        <f>SUM(D69:D70)</f>
        <v>0</v>
      </c>
      <c r="E71" s="348">
        <f>SUM(E69:E70)</f>
        <v>0</v>
      </c>
      <c r="F71" s="283">
        <f t="shared" ref="F71:G71" si="1">SUM(F69:F70)</f>
        <v>0</v>
      </c>
      <c r="G71" s="347">
        <f t="shared" si="1"/>
        <v>0</v>
      </c>
      <c r="H71" s="286"/>
    </row>
    <row r="72" spans="1:8" x14ac:dyDescent="0.2">
      <c r="A72" s="249"/>
      <c r="B72" s="145" t="s">
        <v>63</v>
      </c>
      <c r="C72" s="111"/>
      <c r="D72" s="343"/>
      <c r="E72" s="343"/>
      <c r="F72" s="278"/>
      <c r="G72" s="343"/>
      <c r="H72" s="286"/>
    </row>
    <row r="73" spans="1:8" x14ac:dyDescent="0.2">
      <c r="A73" s="248"/>
      <c r="B73" s="145" t="s">
        <v>64</v>
      </c>
      <c r="C73" s="111"/>
      <c r="D73" s="343"/>
      <c r="E73" s="343"/>
      <c r="F73" s="268"/>
      <c r="G73" s="343"/>
      <c r="H73" s="286"/>
    </row>
    <row r="74" spans="1:8" ht="15" x14ac:dyDescent="0.25">
      <c r="A74" s="255" t="s">
        <v>65</v>
      </c>
      <c r="B74" s="145"/>
      <c r="C74" s="111"/>
      <c r="D74" s="343">
        <f>'PCFP - All Revenue AA-1 R'!D33+'PCFP - All Revenue AA-1 R'!D49+'PCFP - All Revenue AA-1 R'!D57+'PCFP - All Revenue AA-1 R'!D71+'PCFP - All Revenue AA-1 R'!D67</f>
        <v>0</v>
      </c>
      <c r="E74" s="343">
        <f>'PCFP - All Revenue AA-1 R'!E33+'PCFP - All Revenue AA-1 R'!E49+'PCFP - All Revenue AA-1 R'!E57+'PCFP - All Revenue AA-1 R'!E71+'PCFP - All Revenue AA-1 R'!E67</f>
        <v>0</v>
      </c>
      <c r="F74" s="268">
        <f>'PCFP - All Revenue AA-1 R'!F33+'PCFP - All Revenue AA-1 R'!F49+'PCFP - All Revenue AA-1 R'!F57+'PCFP - All Revenue AA-1 R'!F71+'PCFP - All Revenue AA-1 R'!F67</f>
        <v>0</v>
      </c>
      <c r="G74" s="343">
        <f>'PCFP - All Revenue AA-1 R'!G33+'PCFP - All Revenue AA-1 R'!G49+'PCFP - All Revenue AA-1 R'!G57+'PCFP - All Revenue AA-1 R'!G71+'PCFP - All Revenue AA-1 R'!G67</f>
        <v>0</v>
      </c>
      <c r="H74" s="286"/>
    </row>
    <row r="75" spans="1:8" x14ac:dyDescent="0.2">
      <c r="A75" s="140"/>
      <c r="B75" s="140"/>
      <c r="C75" s="120"/>
      <c r="D75" s="120"/>
      <c r="E75" s="120"/>
      <c r="F75" s="120"/>
      <c r="G75" s="184"/>
    </row>
    <row r="76" spans="1:8" x14ac:dyDescent="0.2">
      <c r="A76" s="131"/>
      <c r="B76" s="131"/>
      <c r="C76" s="300" t="str">
        <f>C1</f>
        <v>Test District</v>
      </c>
      <c r="D76" s="120" t="s">
        <v>33</v>
      </c>
      <c r="E76" s="158"/>
      <c r="F76" s="218"/>
      <c r="G76" s="120"/>
    </row>
    <row r="77" spans="1:8" x14ac:dyDescent="0.2">
      <c r="A77" s="130"/>
      <c r="B77" s="130"/>
      <c r="C77" s="141" t="s">
        <v>447</v>
      </c>
      <c r="D77" s="140" t="s">
        <v>446</v>
      </c>
      <c r="E77" s="120"/>
      <c r="F77" s="120"/>
      <c r="G77" s="120"/>
    </row>
    <row r="78" spans="1:8" x14ac:dyDescent="0.2">
      <c r="A78" s="140"/>
      <c r="B78" s="140"/>
      <c r="C78" s="120"/>
      <c r="D78" s="120"/>
      <c r="E78" s="120"/>
      <c r="F78" s="230" t="s">
        <v>374</v>
      </c>
      <c r="G78" s="93" t="s">
        <v>448</v>
      </c>
    </row>
    <row r="79" spans="1:8" x14ac:dyDescent="0.2">
      <c r="A79" s="140"/>
      <c r="B79" s="140"/>
      <c r="C79" s="120"/>
      <c r="D79" s="120"/>
      <c r="E79" s="120"/>
      <c r="F79" s="120"/>
      <c r="G79" s="8" t="str">
        <f>"Budget Fiscal Year "&amp;TEXT('Form 1'!$C$136, "mm/dd/yy")</f>
        <v>Budget Fiscal Year 2019-2020</v>
      </c>
    </row>
    <row r="80" spans="1:8" x14ac:dyDescent="0.2">
      <c r="A80" s="140"/>
      <c r="B80" s="140"/>
      <c r="C80" s="120"/>
      <c r="D80" s="120"/>
      <c r="E80" s="120"/>
      <c r="F80" s="74"/>
      <c r="G80" s="8" t="s">
        <v>533</v>
      </c>
    </row>
  </sheetData>
  <pageMargins left="0.2" right="0.2" top="0.25" bottom="0.25" header="0.05" footer="0.05"/>
  <pageSetup paperSize="5" scale="67" fitToHeight="2" orientation="landscape" r:id="rId1"/>
  <rowBreaks count="1" manualBreakCount="1">
    <brk id="57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9"/>
  <dimension ref="A1:L46"/>
  <sheetViews>
    <sheetView topLeftCell="A7" zoomScaleNormal="100" workbookViewId="0">
      <selection activeCell="A7" sqref="A7:J7"/>
    </sheetView>
  </sheetViews>
  <sheetFormatPr defaultRowHeight="12.75" x14ac:dyDescent="0.2"/>
  <cols>
    <col min="1" max="1" width="10.28515625" customWidth="1"/>
    <col min="3" max="3" width="10.42578125" customWidth="1"/>
    <col min="4" max="4" width="4.85546875" customWidth="1"/>
    <col min="5" max="5" width="3" customWidth="1"/>
    <col min="6" max="6" width="4.85546875" customWidth="1"/>
    <col min="7" max="7" width="16" customWidth="1"/>
    <col min="8" max="8" width="10.42578125" customWidth="1"/>
    <col min="9" max="9" width="2.7109375" customWidth="1"/>
    <col min="10" max="10" width="18.5703125" customWidth="1"/>
  </cols>
  <sheetData>
    <row r="1" spans="1:11" ht="24.75" customHeight="1" thickBot="1" x14ac:dyDescent="0.3">
      <c r="A1" s="388" t="s">
        <v>221</v>
      </c>
      <c r="B1" s="388"/>
      <c r="C1" s="388"/>
      <c r="D1" s="388"/>
      <c r="E1" s="388"/>
      <c r="F1" s="388"/>
      <c r="G1" s="388"/>
      <c r="H1" s="388"/>
      <c r="I1" s="388"/>
      <c r="J1" s="388"/>
    </row>
    <row r="2" spans="1:11" ht="18" customHeight="1" thickTop="1" x14ac:dyDescent="0.2"/>
    <row r="3" spans="1:11" ht="18" customHeight="1" x14ac:dyDescent="0.2">
      <c r="A3" t="s">
        <v>231</v>
      </c>
    </row>
    <row r="4" spans="1:11" ht="18" customHeight="1" x14ac:dyDescent="0.2">
      <c r="A4" t="s">
        <v>222</v>
      </c>
    </row>
    <row r="5" spans="1:11" ht="18" customHeight="1" x14ac:dyDescent="0.2">
      <c r="A5" t="s">
        <v>223</v>
      </c>
    </row>
    <row r="6" spans="1:11" ht="18" customHeight="1" x14ac:dyDescent="0.2"/>
    <row r="7" spans="1:11" ht="18" customHeight="1" x14ac:dyDescent="0.2">
      <c r="A7" s="389" t="s">
        <v>358</v>
      </c>
      <c r="B7" s="389"/>
      <c r="C7" s="389"/>
      <c r="D7" s="389"/>
      <c r="E7" s="389"/>
      <c r="F7" s="389"/>
      <c r="G7" s="389"/>
      <c r="H7" s="389"/>
      <c r="I7" s="389"/>
      <c r="J7" s="389"/>
    </row>
    <row r="8" spans="1:11" ht="18" customHeight="1" x14ac:dyDescent="0.2"/>
    <row r="9" spans="1:11" ht="18" customHeight="1" x14ac:dyDescent="0.2">
      <c r="A9" t="s">
        <v>224</v>
      </c>
      <c r="B9" s="32"/>
      <c r="C9" s="32"/>
      <c r="D9" s="32"/>
      <c r="E9" s="32"/>
      <c r="F9" s="32"/>
      <c r="G9" s="32"/>
      <c r="H9" s="32"/>
      <c r="I9" s="32"/>
      <c r="J9" s="32"/>
      <c r="K9" s="33"/>
    </row>
    <row r="10" spans="1:11" ht="18" customHeight="1" x14ac:dyDescent="0.2">
      <c r="K10" s="33"/>
    </row>
    <row r="11" spans="1:11" ht="18" customHeight="1" x14ac:dyDescent="0.2">
      <c r="A11" t="s">
        <v>225</v>
      </c>
      <c r="C11" s="32"/>
      <c r="D11" s="32"/>
      <c r="E11" s="32"/>
      <c r="F11" s="32"/>
      <c r="G11" s="32"/>
      <c r="H11" s="32"/>
      <c r="I11" s="32"/>
      <c r="J11" s="32"/>
      <c r="K11" s="33"/>
    </row>
    <row r="12" spans="1:11" ht="18" customHeight="1" x14ac:dyDescent="0.2">
      <c r="K12" s="33"/>
    </row>
    <row r="13" spans="1:11" ht="18" customHeight="1" x14ac:dyDescent="0.2">
      <c r="A13" t="s">
        <v>226</v>
      </c>
      <c r="I13" s="34" t="s">
        <v>15</v>
      </c>
      <c r="J13" s="35"/>
      <c r="K13" s="33"/>
    </row>
    <row r="14" spans="1:11" ht="18" customHeight="1" x14ac:dyDescent="0.2">
      <c r="J14" s="36"/>
      <c r="K14" s="33"/>
    </row>
    <row r="15" spans="1:11" ht="18" customHeight="1" x14ac:dyDescent="0.2">
      <c r="A15" t="s">
        <v>235</v>
      </c>
      <c r="I15" s="34" t="s">
        <v>15</v>
      </c>
      <c r="J15" s="35"/>
      <c r="K15" s="33"/>
    </row>
    <row r="16" spans="1:11" ht="18" customHeight="1" x14ac:dyDescent="0.2">
      <c r="J16" s="36"/>
      <c r="K16" s="33"/>
    </row>
    <row r="17" spans="1:12" ht="18" customHeight="1" x14ac:dyDescent="0.2">
      <c r="A17" t="s">
        <v>227</v>
      </c>
      <c r="I17" s="34" t="s">
        <v>15</v>
      </c>
      <c r="J17" s="35"/>
      <c r="K17" s="33"/>
    </row>
    <row r="18" spans="1:12" ht="18" customHeight="1" x14ac:dyDescent="0.2">
      <c r="J18" s="36"/>
      <c r="K18" s="33"/>
    </row>
    <row r="19" spans="1:12" ht="18" customHeight="1" x14ac:dyDescent="0.2">
      <c r="A19" t="s">
        <v>236</v>
      </c>
      <c r="I19" s="34" t="s">
        <v>15</v>
      </c>
      <c r="J19" s="35"/>
      <c r="K19" s="33"/>
    </row>
    <row r="20" spans="1:12" ht="18" customHeight="1" x14ac:dyDescent="0.2">
      <c r="J20" s="36"/>
      <c r="K20" s="33"/>
    </row>
    <row r="21" spans="1:12" ht="18" customHeight="1" x14ac:dyDescent="0.2">
      <c r="A21" t="s">
        <v>237</v>
      </c>
      <c r="I21" s="34" t="s">
        <v>15</v>
      </c>
      <c r="J21" s="35"/>
      <c r="K21" s="33"/>
    </row>
    <row r="22" spans="1:12" ht="18" customHeight="1" x14ac:dyDescent="0.2">
      <c r="J22" s="36"/>
      <c r="K22" s="33"/>
    </row>
    <row r="23" spans="1:12" ht="18" customHeight="1" x14ac:dyDescent="0.2">
      <c r="A23" t="s">
        <v>228</v>
      </c>
      <c r="I23" s="34" t="s">
        <v>15</v>
      </c>
      <c r="J23" s="35"/>
      <c r="K23" s="33"/>
      <c r="L23" s="33"/>
    </row>
    <row r="24" spans="1:12" ht="18" customHeight="1" x14ac:dyDescent="0.2">
      <c r="A24" t="s">
        <v>229</v>
      </c>
      <c r="J24" s="36"/>
      <c r="K24" s="33"/>
    </row>
    <row r="25" spans="1:12" ht="18" customHeight="1" x14ac:dyDescent="0.2">
      <c r="K25" s="33"/>
    </row>
    <row r="26" spans="1:12" ht="18" customHeight="1" thickBot="1" x14ac:dyDescent="0.25">
      <c r="A26" s="38" t="s">
        <v>230</v>
      </c>
      <c r="I26" s="34" t="s">
        <v>15</v>
      </c>
      <c r="J26" s="37">
        <f>SUM(J13,J15,J17,J19,J21,J23)</f>
        <v>0</v>
      </c>
    </row>
    <row r="27" spans="1:12" ht="18" customHeight="1" thickTop="1" x14ac:dyDescent="0.2"/>
    <row r="28" spans="1:12" ht="18" customHeight="1" x14ac:dyDescent="0.2"/>
    <row r="29" spans="1:12" ht="18" customHeight="1" x14ac:dyDescent="0.2"/>
    <row r="30" spans="1:12" ht="18" customHeight="1" x14ac:dyDescent="0.2"/>
    <row r="31" spans="1:12" ht="18" customHeight="1" x14ac:dyDescent="0.2">
      <c r="A31" t="s">
        <v>195</v>
      </c>
      <c r="B31" s="32"/>
      <c r="C31" s="32"/>
      <c r="D31" s="32"/>
      <c r="E31" s="32"/>
      <c r="F31" s="32"/>
      <c r="G31" s="32"/>
      <c r="J31" s="221"/>
    </row>
    <row r="32" spans="1:12" ht="18" customHeight="1" x14ac:dyDescent="0.2"/>
    <row r="33" spans="1:10" ht="18" customHeight="1" x14ac:dyDescent="0.2">
      <c r="A33" s="14" t="s">
        <v>357</v>
      </c>
      <c r="D33" s="33"/>
      <c r="E33" s="33"/>
      <c r="F33" s="33"/>
    </row>
    <row r="35" spans="1:10" x14ac:dyDescent="0.2">
      <c r="I35" s="1"/>
    </row>
    <row r="44" spans="1:10" x14ac:dyDescent="0.2">
      <c r="J44" s="8" t="s">
        <v>356</v>
      </c>
    </row>
    <row r="45" spans="1:10" x14ac:dyDescent="0.2">
      <c r="J45" s="8" t="str">
        <f>"Budget Fiscal Year "&amp;TEXT('Form 1'!$C$136, "mm/dd/yy")</f>
        <v>Budget Fiscal Year 2019-2020</v>
      </c>
    </row>
    <row r="46" spans="1:10" x14ac:dyDescent="0.2">
      <c r="J46" s="222" t="s">
        <v>353</v>
      </c>
    </row>
  </sheetData>
  <mergeCells count="2">
    <mergeCell ref="A1:J1"/>
    <mergeCell ref="A7:J7"/>
  </mergeCells>
  <phoneticPr fontId="12" type="noConversion"/>
  <pageMargins left="0.55000000000000004" right="0" top="0.5" bottom="0.25" header="0.5" footer="0"/>
  <pageSetup scale="97" orientation="portrait" r:id="rId1"/>
  <headerFooter alignWithMargins="0">
    <oddFooter>&amp;C&amp;8FORM 4405LGF
Last Revised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3">
    <tabColor indexed="13"/>
  </sheetPr>
  <dimension ref="A1:K49"/>
  <sheetViews>
    <sheetView zoomScale="75" zoomScaleNormal="75" workbookViewId="0">
      <selection activeCell="L25" sqref="L25"/>
    </sheetView>
  </sheetViews>
  <sheetFormatPr defaultRowHeight="14.25" x14ac:dyDescent="0.2"/>
  <cols>
    <col min="1" max="1" width="1.42578125" style="25" customWidth="1"/>
    <col min="2" max="2" width="6.42578125" style="25" customWidth="1"/>
    <col min="3" max="3" width="37" style="9" customWidth="1"/>
    <col min="4" max="5" width="15.7109375" style="9" customWidth="1"/>
    <col min="6" max="6" width="15.140625" style="9" customWidth="1"/>
    <col min="7" max="7" width="16.42578125" style="9" customWidth="1"/>
    <col min="8" max="10" width="9.140625" style="9"/>
    <col min="11" max="11" width="5.42578125" style="9" customWidth="1"/>
    <col min="12" max="16384" width="9.140625" style="9"/>
  </cols>
  <sheetData>
    <row r="1" spans="1:7" x14ac:dyDescent="0.2">
      <c r="A1" s="16"/>
      <c r="B1" s="16"/>
      <c r="C1" s="17"/>
      <c r="D1" s="18">
        <v>-1</v>
      </c>
      <c r="E1" s="19">
        <v>-2</v>
      </c>
      <c r="F1" s="56">
        <v>-3</v>
      </c>
      <c r="G1" s="20">
        <v>-4</v>
      </c>
    </row>
    <row r="2" spans="1:7" x14ac:dyDescent="0.2">
      <c r="A2" s="21"/>
      <c r="B2" s="21"/>
      <c r="C2" s="13"/>
      <c r="D2" s="13"/>
      <c r="E2" s="27" t="s">
        <v>1</v>
      </c>
      <c r="F2" s="390" t="str">
        <f>"BUDGET YEAR ENDING "&amp;TEXT('Form 1'!C138, "MM/DD/YY")</f>
        <v>BUDGET YEAR ENDING 06/30/20</v>
      </c>
      <c r="G2" s="391"/>
    </row>
    <row r="3" spans="1:7" s="24" customFormat="1" ht="15.75" customHeight="1" x14ac:dyDescent="0.2">
      <c r="A3" s="54"/>
      <c r="B3" s="48"/>
      <c r="C3" s="51"/>
      <c r="D3" s="49" t="s">
        <v>238</v>
      </c>
      <c r="E3" s="49" t="s">
        <v>240</v>
      </c>
      <c r="F3" s="55"/>
    </row>
    <row r="4" spans="1:7" s="24" customFormat="1" ht="15.75" customHeight="1" x14ac:dyDescent="0.2">
      <c r="A4" s="54"/>
      <c r="B4" s="48"/>
      <c r="C4" s="51" t="s">
        <v>68</v>
      </c>
      <c r="D4" s="49" t="s">
        <v>239</v>
      </c>
      <c r="E4" s="49" t="s">
        <v>239</v>
      </c>
      <c r="F4" s="53" t="s">
        <v>241</v>
      </c>
      <c r="G4" s="50" t="s">
        <v>40</v>
      </c>
    </row>
    <row r="5" spans="1:7" s="24" customFormat="1" ht="15" customHeight="1" x14ac:dyDescent="0.2">
      <c r="A5" s="22"/>
      <c r="B5" s="39"/>
      <c r="C5" s="40"/>
      <c r="D5" s="168">
        <f>'Form 1'!C129</f>
        <v>43281</v>
      </c>
      <c r="E5" s="168">
        <f>'Form 1'!C133</f>
        <v>43646</v>
      </c>
      <c r="F5" s="52" t="s">
        <v>242</v>
      </c>
      <c r="G5" s="23" t="s">
        <v>242</v>
      </c>
    </row>
    <row r="6" spans="1:7" ht="21" customHeight="1" x14ac:dyDescent="0.25">
      <c r="A6" s="128" t="s">
        <v>50</v>
      </c>
      <c r="B6" s="128"/>
      <c r="C6" s="129" t="s">
        <v>120</v>
      </c>
      <c r="D6" s="115"/>
      <c r="E6" s="115"/>
      <c r="F6" s="115"/>
      <c r="G6" s="116"/>
    </row>
    <row r="7" spans="1:7" x14ac:dyDescent="0.2">
      <c r="A7" s="130" t="s">
        <v>121</v>
      </c>
      <c r="B7" s="131"/>
      <c r="C7" s="111" t="s">
        <v>122</v>
      </c>
      <c r="D7" s="109"/>
      <c r="E7" s="109"/>
      <c r="F7" s="109"/>
      <c r="G7" s="110"/>
    </row>
    <row r="8" spans="1:7" x14ac:dyDescent="0.2">
      <c r="A8" s="131"/>
      <c r="B8" s="131" t="s">
        <v>41</v>
      </c>
      <c r="C8" s="111" t="s">
        <v>42</v>
      </c>
      <c r="D8" s="109"/>
      <c r="E8" s="109"/>
      <c r="F8" s="109"/>
      <c r="G8" s="110"/>
    </row>
    <row r="9" spans="1:7" x14ac:dyDescent="0.2">
      <c r="A9" s="131"/>
      <c r="B9" s="131" t="s">
        <v>123</v>
      </c>
      <c r="C9" s="111" t="s">
        <v>124</v>
      </c>
      <c r="D9" s="109"/>
      <c r="E9" s="109"/>
      <c r="F9" s="109"/>
      <c r="G9" s="110"/>
    </row>
    <row r="10" spans="1:7" x14ac:dyDescent="0.2">
      <c r="A10" s="131"/>
      <c r="B10" s="131" t="s">
        <v>125</v>
      </c>
      <c r="C10" s="111" t="s">
        <v>126</v>
      </c>
      <c r="D10" s="109"/>
      <c r="E10" s="109"/>
      <c r="F10" s="109"/>
      <c r="G10" s="110"/>
    </row>
    <row r="11" spans="1:7" x14ac:dyDescent="0.2">
      <c r="A11" s="131"/>
      <c r="B11" s="131" t="s">
        <v>127</v>
      </c>
      <c r="C11" s="111" t="s">
        <v>128</v>
      </c>
      <c r="D11" s="109"/>
      <c r="E11" s="109"/>
      <c r="F11" s="109"/>
      <c r="G11" s="110"/>
    </row>
    <row r="12" spans="1:7" x14ac:dyDescent="0.2">
      <c r="A12" s="131"/>
      <c r="B12" s="131" t="s">
        <v>129</v>
      </c>
      <c r="C12" s="111" t="s">
        <v>130</v>
      </c>
      <c r="D12" s="109"/>
      <c r="E12" s="109"/>
      <c r="F12" s="109"/>
      <c r="G12" s="110"/>
    </row>
    <row r="13" spans="1:7" x14ac:dyDescent="0.2">
      <c r="A13" s="131"/>
      <c r="B13" s="131" t="s">
        <v>43</v>
      </c>
      <c r="C13" s="111" t="s">
        <v>35</v>
      </c>
      <c r="D13" s="109"/>
      <c r="E13" s="109"/>
      <c r="F13" s="109"/>
      <c r="G13" s="110"/>
    </row>
    <row r="14" spans="1:7" x14ac:dyDescent="0.2">
      <c r="A14" s="130" t="s">
        <v>131</v>
      </c>
      <c r="B14" s="131"/>
      <c r="C14" s="111" t="s">
        <v>115</v>
      </c>
      <c r="D14" s="109"/>
      <c r="E14" s="109"/>
      <c r="F14" s="109"/>
      <c r="G14" s="110"/>
    </row>
    <row r="15" spans="1:7" x14ac:dyDescent="0.2">
      <c r="A15" s="131" t="s">
        <v>132</v>
      </c>
      <c r="B15" s="131"/>
      <c r="C15" s="111" t="s">
        <v>133</v>
      </c>
      <c r="D15" s="109"/>
      <c r="E15" s="109"/>
      <c r="F15" s="109"/>
      <c r="G15" s="110"/>
    </row>
    <row r="16" spans="1:7" x14ac:dyDescent="0.2">
      <c r="A16" s="131"/>
      <c r="B16" s="131" t="s">
        <v>134</v>
      </c>
      <c r="C16" s="111" t="s">
        <v>135</v>
      </c>
      <c r="D16" s="109"/>
      <c r="E16" s="109"/>
      <c r="F16" s="109"/>
      <c r="G16" s="110"/>
    </row>
    <row r="17" spans="1:7" x14ac:dyDescent="0.2">
      <c r="A17" s="131"/>
      <c r="B17" s="131" t="s">
        <v>136</v>
      </c>
      <c r="C17" s="111" t="s">
        <v>137</v>
      </c>
      <c r="D17" s="109"/>
      <c r="E17" s="109"/>
      <c r="F17" s="109"/>
      <c r="G17" s="110"/>
    </row>
    <row r="18" spans="1:7" x14ac:dyDescent="0.2">
      <c r="A18" s="131"/>
      <c r="B18" s="131" t="s">
        <v>138</v>
      </c>
      <c r="C18" s="111" t="s">
        <v>139</v>
      </c>
      <c r="D18" s="109"/>
      <c r="E18" s="109"/>
      <c r="F18" s="109"/>
      <c r="G18" s="110"/>
    </row>
    <row r="19" spans="1:7" x14ac:dyDescent="0.2">
      <c r="A19" s="131" t="s">
        <v>140</v>
      </c>
      <c r="B19" s="131"/>
      <c r="C19" s="111" t="s">
        <v>141</v>
      </c>
      <c r="D19" s="109"/>
      <c r="E19" s="109"/>
      <c r="F19" s="109"/>
      <c r="G19" s="110"/>
    </row>
    <row r="20" spans="1:7" x14ac:dyDescent="0.2">
      <c r="A20" s="131"/>
      <c r="B20" s="131" t="s">
        <v>142</v>
      </c>
      <c r="C20" s="111" t="s">
        <v>135</v>
      </c>
      <c r="D20" s="109"/>
      <c r="E20" s="109"/>
      <c r="F20" s="109"/>
      <c r="G20" s="110"/>
    </row>
    <row r="21" spans="1:7" x14ac:dyDescent="0.2">
      <c r="A21" s="131"/>
      <c r="B21" s="131" t="s">
        <v>143</v>
      </c>
      <c r="C21" s="111" t="s">
        <v>139</v>
      </c>
      <c r="D21" s="109"/>
      <c r="E21" s="109"/>
      <c r="F21" s="109"/>
      <c r="G21" s="110"/>
    </row>
    <row r="22" spans="1:7" x14ac:dyDescent="0.2">
      <c r="A22" s="131" t="s">
        <v>36</v>
      </c>
      <c r="B22" s="131"/>
      <c r="C22" s="111" t="s">
        <v>144</v>
      </c>
      <c r="D22" s="109"/>
      <c r="E22" s="109"/>
      <c r="F22" s="109"/>
      <c r="G22" s="110"/>
    </row>
    <row r="23" spans="1:7" x14ac:dyDescent="0.2">
      <c r="A23" s="131" t="s">
        <v>34</v>
      </c>
      <c r="B23" s="131"/>
      <c r="C23" s="111" t="s">
        <v>145</v>
      </c>
      <c r="D23" s="109"/>
      <c r="E23" s="109"/>
      <c r="F23" s="109"/>
      <c r="G23" s="110"/>
    </row>
    <row r="24" spans="1:7" x14ac:dyDescent="0.2">
      <c r="A24" s="131"/>
      <c r="B24" s="131" t="s">
        <v>146</v>
      </c>
      <c r="C24" s="111" t="s">
        <v>147</v>
      </c>
      <c r="D24" s="109"/>
      <c r="E24" s="109"/>
      <c r="F24" s="109"/>
      <c r="G24" s="110"/>
    </row>
    <row r="25" spans="1:7" x14ac:dyDescent="0.2">
      <c r="A25" s="131"/>
      <c r="B25" s="131" t="s">
        <v>148</v>
      </c>
      <c r="C25" s="111" t="s">
        <v>149</v>
      </c>
      <c r="D25" s="109"/>
      <c r="E25" s="109"/>
      <c r="F25" s="109"/>
      <c r="G25" s="110"/>
    </row>
    <row r="26" spans="1:7" x14ac:dyDescent="0.2">
      <c r="A26" s="131"/>
      <c r="B26" s="131" t="s">
        <v>150</v>
      </c>
      <c r="C26" s="111" t="s">
        <v>151</v>
      </c>
      <c r="D26" s="109"/>
      <c r="E26" s="109"/>
      <c r="F26" s="109"/>
      <c r="G26" s="110"/>
    </row>
    <row r="27" spans="1:7" x14ac:dyDescent="0.2">
      <c r="A27" s="131"/>
      <c r="B27" s="131" t="s">
        <v>152</v>
      </c>
      <c r="C27" s="111" t="s">
        <v>35</v>
      </c>
      <c r="D27" s="109"/>
      <c r="E27" s="109"/>
      <c r="F27" s="109"/>
      <c r="G27" s="110"/>
    </row>
    <row r="28" spans="1:7" x14ac:dyDescent="0.2">
      <c r="A28" s="130" t="s">
        <v>153</v>
      </c>
      <c r="B28" s="131"/>
      <c r="C28" s="111" t="s">
        <v>154</v>
      </c>
      <c r="D28" s="109"/>
      <c r="E28" s="109"/>
      <c r="F28" s="109"/>
      <c r="G28" s="110"/>
    </row>
    <row r="29" spans="1:7" x14ac:dyDescent="0.2">
      <c r="A29" s="130" t="s">
        <v>155</v>
      </c>
      <c r="B29" s="131"/>
      <c r="C29" s="111" t="s">
        <v>156</v>
      </c>
      <c r="D29" s="109"/>
      <c r="E29" s="109"/>
      <c r="F29" s="109"/>
      <c r="G29" s="110"/>
    </row>
    <row r="30" spans="1:7" x14ac:dyDescent="0.2">
      <c r="A30" s="130" t="s">
        <v>157</v>
      </c>
      <c r="B30" s="131"/>
      <c r="C30" s="111" t="s">
        <v>158</v>
      </c>
      <c r="D30" s="109"/>
      <c r="E30" s="109"/>
      <c r="F30" s="109"/>
      <c r="G30" s="110"/>
    </row>
    <row r="31" spans="1:7" x14ac:dyDescent="0.2">
      <c r="A31" s="131" t="s">
        <v>159</v>
      </c>
      <c r="B31" s="131"/>
      <c r="C31" s="164" t="s">
        <v>290</v>
      </c>
      <c r="D31" s="109"/>
      <c r="E31" s="109"/>
      <c r="F31" s="109"/>
      <c r="G31" s="110"/>
    </row>
    <row r="32" spans="1:7" x14ac:dyDescent="0.2">
      <c r="A32" s="130" t="s">
        <v>160</v>
      </c>
      <c r="B32" s="130"/>
      <c r="C32" s="107" t="s">
        <v>161</v>
      </c>
      <c r="D32" s="132"/>
      <c r="E32" s="132"/>
      <c r="F32" s="132"/>
      <c r="G32" s="133"/>
    </row>
    <row r="33" spans="1:11" x14ac:dyDescent="0.2">
      <c r="A33" s="130" t="s">
        <v>162</v>
      </c>
      <c r="B33" s="131"/>
      <c r="C33" s="111" t="s">
        <v>163</v>
      </c>
      <c r="D33" s="109"/>
      <c r="E33" s="109"/>
      <c r="F33" s="109"/>
      <c r="G33" s="110"/>
    </row>
    <row r="34" spans="1:11" x14ac:dyDescent="0.2">
      <c r="A34" s="130" t="s">
        <v>164</v>
      </c>
      <c r="B34" s="131"/>
      <c r="C34" s="164" t="s">
        <v>289</v>
      </c>
      <c r="D34" s="109"/>
      <c r="E34" s="109"/>
      <c r="F34" s="109"/>
      <c r="G34" s="110"/>
    </row>
    <row r="35" spans="1:11" x14ac:dyDescent="0.2">
      <c r="A35" s="131"/>
      <c r="B35" s="131"/>
      <c r="C35" s="111"/>
      <c r="D35" s="109"/>
      <c r="E35" s="109"/>
      <c r="F35" s="109"/>
      <c r="G35" s="110"/>
    </row>
    <row r="36" spans="1:11" ht="15.75" thickBot="1" x14ac:dyDescent="0.3">
      <c r="A36" s="134" t="s">
        <v>165</v>
      </c>
      <c r="B36" s="135"/>
      <c r="C36" s="117"/>
      <c r="D36" s="118"/>
      <c r="E36" s="118"/>
      <c r="F36" s="118"/>
      <c r="G36" s="119"/>
    </row>
    <row r="37" spans="1:11" ht="21.75" customHeight="1" thickTop="1" x14ac:dyDescent="0.25">
      <c r="A37" s="136" t="s">
        <v>166</v>
      </c>
      <c r="B37" s="137"/>
      <c r="C37" s="138" t="s">
        <v>167</v>
      </c>
      <c r="D37" s="115"/>
      <c r="E37" s="115"/>
      <c r="F37" s="115"/>
      <c r="G37" s="116"/>
    </row>
    <row r="38" spans="1:11" x14ac:dyDescent="0.2">
      <c r="A38" s="131"/>
      <c r="B38" s="131" t="s">
        <v>310</v>
      </c>
      <c r="C38" s="139" t="s">
        <v>168</v>
      </c>
      <c r="D38" s="109"/>
      <c r="E38" s="109"/>
      <c r="F38" s="109"/>
      <c r="G38" s="110"/>
    </row>
    <row r="39" spans="1:11" x14ac:dyDescent="0.2">
      <c r="A39" s="131"/>
      <c r="B39" s="131" t="s">
        <v>170</v>
      </c>
      <c r="C39" s="139" t="s">
        <v>171</v>
      </c>
      <c r="D39" s="109"/>
      <c r="E39" s="109"/>
      <c r="F39" s="109"/>
      <c r="G39" s="110"/>
      <c r="K39" s="26"/>
    </row>
    <row r="40" spans="1:11" x14ac:dyDescent="0.2">
      <c r="A40" s="131"/>
      <c r="B40" s="131" t="s">
        <v>172</v>
      </c>
      <c r="C40" s="139" t="s">
        <v>173</v>
      </c>
      <c r="D40" s="109"/>
      <c r="E40" s="109"/>
      <c r="F40" s="109"/>
      <c r="G40" s="110"/>
    </row>
    <row r="41" spans="1:11" ht="20.25" customHeight="1" thickBot="1" x14ac:dyDescent="0.3">
      <c r="A41" s="134" t="s">
        <v>174</v>
      </c>
      <c r="B41" s="135"/>
      <c r="C41" s="117"/>
      <c r="D41" s="118"/>
      <c r="E41" s="118"/>
      <c r="F41" s="118"/>
      <c r="G41" s="119"/>
    </row>
    <row r="42" spans="1:11" ht="15" thickTop="1" x14ac:dyDescent="0.2">
      <c r="A42" s="140"/>
      <c r="B42" s="140"/>
      <c r="C42" s="120"/>
      <c r="D42" s="120"/>
      <c r="E42" s="120"/>
      <c r="F42" s="120"/>
      <c r="G42" s="184"/>
    </row>
    <row r="43" spans="1:11" x14ac:dyDescent="0.2">
      <c r="A43" s="140"/>
      <c r="B43" s="140"/>
      <c r="C43" s="120"/>
      <c r="D43" s="120"/>
      <c r="E43" s="120"/>
      <c r="F43" s="120"/>
      <c r="G43" s="120"/>
    </row>
    <row r="44" spans="1:11" x14ac:dyDescent="0.2">
      <c r="A44" s="131"/>
      <c r="B44" s="131"/>
      <c r="C44" s="108"/>
      <c r="D44" s="120" t="s">
        <v>33</v>
      </c>
      <c r="E44" s="108"/>
      <c r="F44" s="167" t="str">
        <f>"Budget Fiscal Year "&amp;TEXT('Form 1'!$C$136, "mm/dd/yy")</f>
        <v>Budget Fiscal Year 2019-2020</v>
      </c>
      <c r="G44" s="120"/>
    </row>
    <row r="45" spans="1:11" ht="14.25" customHeight="1" x14ac:dyDescent="0.2">
      <c r="A45" s="130"/>
      <c r="B45" s="130"/>
      <c r="C45" s="141"/>
      <c r="D45" s="140" t="s">
        <v>66</v>
      </c>
      <c r="E45" s="120"/>
      <c r="F45" s="120"/>
      <c r="G45" s="120"/>
    </row>
    <row r="46" spans="1:11" ht="17.25" customHeight="1" x14ac:dyDescent="0.2">
      <c r="A46" s="140" t="s">
        <v>67</v>
      </c>
      <c r="B46" s="140"/>
      <c r="C46" s="120"/>
      <c r="D46" s="120"/>
      <c r="E46" s="120"/>
      <c r="F46" s="120"/>
      <c r="G46" s="120"/>
    </row>
    <row r="47" spans="1:11" x14ac:dyDescent="0.2">
      <c r="A47" s="140"/>
      <c r="B47" s="140"/>
      <c r="C47" s="120"/>
      <c r="D47" s="120"/>
      <c r="E47" s="120"/>
      <c r="F47" s="120"/>
      <c r="G47" s="120"/>
    </row>
    <row r="48" spans="1:11" x14ac:dyDescent="0.2">
      <c r="A48" s="140"/>
      <c r="B48" s="140"/>
      <c r="C48" s="120"/>
      <c r="D48" s="120"/>
      <c r="E48" s="120"/>
      <c r="F48" s="74"/>
      <c r="G48" s="105" t="s">
        <v>250</v>
      </c>
    </row>
    <row r="49" spans="7:7" x14ac:dyDescent="0.2">
      <c r="G49" s="166">
        <f>'Form 1'!$C$146</f>
        <v>43435</v>
      </c>
    </row>
  </sheetData>
  <mergeCells count="1">
    <mergeCell ref="F2:G2"/>
  </mergeCells>
  <phoneticPr fontId="0" type="noConversion"/>
  <pageMargins left="0.55000000000000004" right="0" top="0.75" bottom="0.25" header="0.5" footer="0"/>
  <pageSetup scale="90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4">
    <tabColor indexed="13"/>
  </sheetPr>
  <dimension ref="A1:G46"/>
  <sheetViews>
    <sheetView zoomScale="75" workbookViewId="0">
      <selection activeCell="L25" sqref="L25"/>
    </sheetView>
  </sheetViews>
  <sheetFormatPr defaultRowHeight="14.25" x14ac:dyDescent="0.2"/>
  <cols>
    <col min="1" max="1" width="1.5703125" style="11" customWidth="1"/>
    <col min="2" max="2" width="6.140625" style="11" customWidth="1"/>
    <col min="3" max="3" width="35" style="9" customWidth="1"/>
    <col min="4" max="5" width="15.7109375" style="9" customWidth="1"/>
    <col min="6" max="6" width="15.140625" style="9" customWidth="1"/>
    <col min="7" max="7" width="17.5703125" style="9" customWidth="1"/>
    <col min="8" max="16384" width="9.140625" style="9"/>
  </cols>
  <sheetData>
    <row r="1" spans="1:7" x14ac:dyDescent="0.2">
      <c r="A1" s="16"/>
      <c r="B1" s="16"/>
      <c r="C1" s="17"/>
      <c r="D1" s="18">
        <v>-1</v>
      </c>
      <c r="E1" s="19">
        <v>-2</v>
      </c>
      <c r="F1" s="20">
        <v>-3</v>
      </c>
      <c r="G1" s="20">
        <v>-4</v>
      </c>
    </row>
    <row r="2" spans="1:7" s="24" customFormat="1" ht="15.75" customHeight="1" x14ac:dyDescent="0.2">
      <c r="A2" s="54"/>
      <c r="B2" s="48"/>
      <c r="C2" s="51"/>
      <c r="D2" s="57"/>
      <c r="E2" s="47" t="s">
        <v>1</v>
      </c>
      <c r="F2" s="390" t="str">
        <f>"BUDGET YEAR ENDING "&amp;TEXT('Form 1'!C138, "MM/DD/YY")</f>
        <v>BUDGET YEAR ENDING 06/30/20</v>
      </c>
      <c r="G2" s="391"/>
    </row>
    <row r="3" spans="1:7" s="24" customFormat="1" ht="15.75" customHeight="1" x14ac:dyDescent="0.2">
      <c r="A3" s="54"/>
      <c r="B3" s="48"/>
      <c r="C3" s="57"/>
      <c r="D3" s="49" t="s">
        <v>238</v>
      </c>
      <c r="E3" s="49" t="s">
        <v>240</v>
      </c>
      <c r="F3" s="57"/>
    </row>
    <row r="4" spans="1:7" s="24" customFormat="1" ht="15.75" customHeight="1" x14ac:dyDescent="0.2">
      <c r="A4" s="54"/>
      <c r="B4" s="48"/>
      <c r="C4" s="51" t="s">
        <v>68</v>
      </c>
      <c r="D4" s="49" t="s">
        <v>239</v>
      </c>
      <c r="E4" s="49" t="s">
        <v>239</v>
      </c>
      <c r="F4" s="53" t="s">
        <v>241</v>
      </c>
      <c r="G4" s="50" t="s">
        <v>40</v>
      </c>
    </row>
    <row r="5" spans="1:7" s="24" customFormat="1" ht="15" customHeight="1" x14ac:dyDescent="0.2">
      <c r="A5" s="22"/>
      <c r="B5" s="39"/>
      <c r="C5" s="40"/>
      <c r="D5" s="168">
        <f>'Form 1'!C129</f>
        <v>43281</v>
      </c>
      <c r="E5" s="168">
        <f>'Form 1'!C133</f>
        <v>43646</v>
      </c>
      <c r="F5" s="52" t="s">
        <v>242</v>
      </c>
      <c r="G5" s="23" t="s">
        <v>242</v>
      </c>
    </row>
    <row r="6" spans="1:7" ht="21" customHeight="1" x14ac:dyDescent="0.25">
      <c r="A6" s="142" t="s">
        <v>37</v>
      </c>
      <c r="B6" s="142"/>
      <c r="C6" s="129" t="s">
        <v>69</v>
      </c>
      <c r="D6" s="143"/>
      <c r="E6" s="143"/>
      <c r="F6" s="143"/>
      <c r="G6" s="120"/>
    </row>
    <row r="7" spans="1:7" x14ac:dyDescent="0.2">
      <c r="A7" s="144" t="s">
        <v>45</v>
      </c>
      <c r="B7" s="145"/>
      <c r="C7" s="111" t="s">
        <v>70</v>
      </c>
      <c r="D7" s="111"/>
      <c r="E7" s="111"/>
      <c r="F7" s="111"/>
      <c r="G7" s="108"/>
    </row>
    <row r="8" spans="1:7" x14ac:dyDescent="0.2">
      <c r="A8" s="145"/>
      <c r="B8" s="145" t="s">
        <v>71</v>
      </c>
      <c r="C8" s="111" t="s">
        <v>72</v>
      </c>
      <c r="D8" s="111"/>
      <c r="E8" s="111"/>
      <c r="F8" s="111"/>
      <c r="G8" s="108"/>
    </row>
    <row r="9" spans="1:7" x14ac:dyDescent="0.2">
      <c r="A9" s="145"/>
      <c r="B9" s="145" t="s">
        <v>73</v>
      </c>
      <c r="C9" s="111" t="s">
        <v>35</v>
      </c>
      <c r="D9" s="111"/>
      <c r="E9" s="111"/>
      <c r="F9" s="111"/>
      <c r="G9" s="108"/>
    </row>
    <row r="10" spans="1:7" x14ac:dyDescent="0.2">
      <c r="A10" s="145" t="s">
        <v>46</v>
      </c>
      <c r="B10" s="145"/>
      <c r="C10" s="111" t="s">
        <v>74</v>
      </c>
      <c r="D10" s="111"/>
      <c r="E10" s="111"/>
      <c r="F10" s="111"/>
      <c r="G10" s="108"/>
    </row>
    <row r="11" spans="1:7" x14ac:dyDescent="0.2">
      <c r="A11" s="145"/>
      <c r="B11" s="145" t="s">
        <v>75</v>
      </c>
      <c r="C11" s="111" t="s">
        <v>76</v>
      </c>
      <c r="D11" s="111"/>
      <c r="E11" s="111"/>
      <c r="F11" s="111"/>
      <c r="G11" s="108"/>
    </row>
    <row r="12" spans="1:7" x14ac:dyDescent="0.2">
      <c r="A12" s="145"/>
      <c r="B12" s="145" t="s">
        <v>77</v>
      </c>
      <c r="C12" s="111" t="s">
        <v>78</v>
      </c>
      <c r="D12" s="111"/>
      <c r="E12" s="111"/>
      <c r="F12" s="111"/>
      <c r="G12" s="108"/>
    </row>
    <row r="13" spans="1:7" x14ac:dyDescent="0.2">
      <c r="A13" s="144" t="s">
        <v>47</v>
      </c>
      <c r="B13" s="145"/>
      <c r="C13" s="111" t="s">
        <v>79</v>
      </c>
      <c r="D13" s="111"/>
      <c r="E13" s="111"/>
      <c r="F13" s="111"/>
      <c r="G13" s="108"/>
    </row>
    <row r="14" spans="1:7" x14ac:dyDescent="0.2">
      <c r="A14" s="145"/>
      <c r="B14" s="145" t="s">
        <v>80</v>
      </c>
      <c r="C14" s="111" t="s">
        <v>81</v>
      </c>
      <c r="D14" s="111"/>
      <c r="E14" s="111"/>
      <c r="F14" s="111"/>
      <c r="G14" s="108"/>
    </row>
    <row r="15" spans="1:7" x14ac:dyDescent="0.2">
      <c r="A15" s="145"/>
      <c r="B15" s="145" t="s">
        <v>82</v>
      </c>
      <c r="C15" s="111" t="s">
        <v>83</v>
      </c>
      <c r="D15" s="111"/>
      <c r="E15" s="111"/>
      <c r="F15" s="111"/>
      <c r="G15" s="108"/>
    </row>
    <row r="16" spans="1:7" x14ac:dyDescent="0.2">
      <c r="A16" s="145"/>
      <c r="B16" s="145" t="s">
        <v>84</v>
      </c>
      <c r="C16" s="111" t="s">
        <v>85</v>
      </c>
      <c r="D16" s="111"/>
      <c r="E16" s="111"/>
      <c r="F16" s="111"/>
      <c r="G16" s="108"/>
    </row>
    <row r="17" spans="1:7" x14ac:dyDescent="0.2">
      <c r="A17" s="144"/>
      <c r="B17" s="145" t="s">
        <v>86</v>
      </c>
      <c r="C17" s="111" t="s">
        <v>87</v>
      </c>
      <c r="D17" s="111"/>
      <c r="E17" s="111"/>
      <c r="F17" s="111"/>
      <c r="G17" s="108"/>
    </row>
    <row r="18" spans="1:7" ht="26.25" customHeight="1" x14ac:dyDescent="0.2">
      <c r="A18" s="145"/>
      <c r="B18" s="146" t="s">
        <v>88</v>
      </c>
      <c r="C18" s="124" t="s">
        <v>89</v>
      </c>
      <c r="D18" s="111"/>
      <c r="E18" s="111"/>
      <c r="F18" s="111"/>
      <c r="G18" s="108"/>
    </row>
    <row r="19" spans="1:7" x14ac:dyDescent="0.2">
      <c r="A19" s="145"/>
      <c r="B19" s="145" t="s">
        <v>90</v>
      </c>
      <c r="C19" s="111" t="s">
        <v>91</v>
      </c>
      <c r="D19" s="111"/>
      <c r="E19" s="111"/>
      <c r="F19" s="111"/>
      <c r="G19" s="108"/>
    </row>
    <row r="20" spans="1:7" x14ac:dyDescent="0.2">
      <c r="A20" s="145"/>
      <c r="B20" s="145" t="s">
        <v>92</v>
      </c>
      <c r="C20" s="111" t="s">
        <v>93</v>
      </c>
      <c r="D20" s="111"/>
      <c r="E20" s="111"/>
      <c r="F20" s="111"/>
      <c r="G20" s="108"/>
    </row>
    <row r="21" spans="1:7" x14ac:dyDescent="0.2">
      <c r="A21" s="144"/>
      <c r="B21" s="145" t="s">
        <v>94</v>
      </c>
      <c r="C21" s="111" t="s">
        <v>95</v>
      </c>
      <c r="D21" s="111"/>
      <c r="E21" s="111"/>
      <c r="F21" s="111"/>
      <c r="G21" s="108"/>
    </row>
    <row r="22" spans="1:7" x14ac:dyDescent="0.2">
      <c r="A22" s="145"/>
      <c r="B22" s="145" t="s">
        <v>38</v>
      </c>
      <c r="C22" s="111" t="s">
        <v>96</v>
      </c>
      <c r="D22" s="111"/>
      <c r="E22" s="111"/>
      <c r="F22" s="111"/>
      <c r="G22" s="108"/>
    </row>
    <row r="23" spans="1:7" x14ac:dyDescent="0.2">
      <c r="A23" s="144"/>
      <c r="B23" s="145" t="s">
        <v>97</v>
      </c>
      <c r="C23" s="111" t="s">
        <v>98</v>
      </c>
      <c r="D23" s="111"/>
      <c r="E23" s="111"/>
      <c r="F23" s="111"/>
      <c r="G23" s="108"/>
    </row>
    <row r="24" spans="1:7" x14ac:dyDescent="0.2">
      <c r="A24" s="145"/>
      <c r="B24" s="145" t="s">
        <v>99</v>
      </c>
      <c r="C24" s="111" t="s">
        <v>100</v>
      </c>
      <c r="D24" s="111"/>
      <c r="E24" s="111"/>
      <c r="F24" s="111"/>
      <c r="G24" s="108"/>
    </row>
    <row r="25" spans="1:7" x14ac:dyDescent="0.2">
      <c r="A25" s="145"/>
      <c r="B25" s="145" t="s">
        <v>101</v>
      </c>
      <c r="C25" s="111" t="s">
        <v>102</v>
      </c>
      <c r="D25" s="111"/>
      <c r="E25" s="111"/>
      <c r="F25" s="111"/>
      <c r="G25" s="108"/>
    </row>
    <row r="26" spans="1:7" x14ac:dyDescent="0.2">
      <c r="A26" s="145"/>
      <c r="B26" s="145" t="s">
        <v>103</v>
      </c>
      <c r="C26" s="111" t="s">
        <v>104</v>
      </c>
      <c r="D26" s="111"/>
      <c r="E26" s="111"/>
      <c r="F26" s="111"/>
      <c r="G26" s="108"/>
    </row>
    <row r="27" spans="1:7" x14ac:dyDescent="0.2">
      <c r="A27" s="145" t="s">
        <v>48</v>
      </c>
      <c r="B27" s="145"/>
      <c r="C27" s="111" t="s">
        <v>105</v>
      </c>
      <c r="D27" s="111"/>
      <c r="E27" s="111"/>
      <c r="F27" s="111"/>
      <c r="G27" s="108"/>
    </row>
    <row r="28" spans="1:7" x14ac:dyDescent="0.2">
      <c r="A28" s="145"/>
      <c r="B28" s="145" t="s">
        <v>106</v>
      </c>
      <c r="C28" s="111" t="s">
        <v>107</v>
      </c>
      <c r="D28" s="111"/>
      <c r="E28" s="111"/>
      <c r="F28" s="111"/>
      <c r="G28" s="108"/>
    </row>
    <row r="29" spans="1:7" x14ac:dyDescent="0.2">
      <c r="A29" s="145"/>
      <c r="B29" s="145" t="s">
        <v>108</v>
      </c>
      <c r="C29" s="111" t="s">
        <v>109</v>
      </c>
      <c r="D29" s="111"/>
      <c r="E29" s="111"/>
      <c r="F29" s="111"/>
      <c r="G29" s="108"/>
    </row>
    <row r="30" spans="1:7" x14ac:dyDescent="0.2">
      <c r="A30" s="145"/>
      <c r="B30" s="145" t="s">
        <v>110</v>
      </c>
      <c r="C30" s="111" t="s">
        <v>111</v>
      </c>
      <c r="D30" s="111"/>
      <c r="E30" s="111"/>
      <c r="F30" s="111"/>
      <c r="G30" s="108"/>
    </row>
    <row r="31" spans="1:7" x14ac:dyDescent="0.2">
      <c r="A31" s="145"/>
      <c r="B31" s="145" t="s">
        <v>112</v>
      </c>
      <c r="C31" s="111" t="s">
        <v>113</v>
      </c>
      <c r="D31" s="111"/>
      <c r="E31" s="111"/>
      <c r="F31" s="111"/>
      <c r="G31" s="108"/>
    </row>
    <row r="32" spans="1:7" x14ac:dyDescent="0.2">
      <c r="A32" s="145" t="s">
        <v>114</v>
      </c>
      <c r="B32" s="145"/>
      <c r="C32" s="111" t="s">
        <v>115</v>
      </c>
      <c r="D32" s="111"/>
      <c r="E32" s="111"/>
      <c r="F32" s="111"/>
      <c r="G32" s="108"/>
    </row>
    <row r="33" spans="1:7" x14ac:dyDescent="0.2">
      <c r="A33" s="145"/>
      <c r="B33" s="145" t="s">
        <v>116</v>
      </c>
      <c r="C33" s="111" t="s">
        <v>117</v>
      </c>
      <c r="D33" s="111"/>
      <c r="E33" s="111"/>
      <c r="F33" s="111"/>
      <c r="G33" s="108"/>
    </row>
    <row r="34" spans="1:7" x14ac:dyDescent="0.2">
      <c r="A34" s="144" t="s">
        <v>44</v>
      </c>
      <c r="B34" s="145"/>
      <c r="C34" s="169" t="s">
        <v>118</v>
      </c>
      <c r="D34" s="111"/>
      <c r="E34" s="111"/>
      <c r="F34" s="111"/>
      <c r="G34" s="108"/>
    </row>
    <row r="35" spans="1:7" x14ac:dyDescent="0.2">
      <c r="A35" s="147"/>
      <c r="B35" s="147"/>
      <c r="C35" s="143"/>
      <c r="D35" s="143"/>
      <c r="E35" s="143"/>
      <c r="F35" s="143"/>
      <c r="G35" s="120"/>
    </row>
    <row r="36" spans="1:7" ht="15.75" thickBot="1" x14ac:dyDescent="0.3">
      <c r="A36" s="148" t="s">
        <v>119</v>
      </c>
      <c r="B36" s="149"/>
      <c r="C36" s="117"/>
      <c r="D36" s="117"/>
      <c r="E36" s="117"/>
      <c r="F36" s="117"/>
      <c r="G36" s="150"/>
    </row>
    <row r="37" spans="1:7" ht="15" thickTop="1" x14ac:dyDescent="0.2">
      <c r="A37" s="147"/>
      <c r="B37" s="147"/>
      <c r="C37" s="120"/>
      <c r="D37" s="120"/>
      <c r="E37" s="120"/>
      <c r="F37" s="120"/>
      <c r="G37" s="120"/>
    </row>
    <row r="38" spans="1:7" x14ac:dyDescent="0.2">
      <c r="A38" s="147"/>
      <c r="B38" s="147"/>
      <c r="C38" s="120"/>
      <c r="D38" s="120"/>
      <c r="E38" s="120"/>
      <c r="F38" s="120"/>
      <c r="G38" s="120"/>
    </row>
    <row r="39" spans="1:7" x14ac:dyDescent="0.2">
      <c r="A39" s="147"/>
      <c r="B39" s="147"/>
      <c r="C39" s="120"/>
      <c r="D39" s="120"/>
      <c r="E39" s="120"/>
      <c r="F39" s="120"/>
      <c r="G39" s="120"/>
    </row>
    <row r="40" spans="1:7" x14ac:dyDescent="0.2">
      <c r="A40" s="147"/>
      <c r="B40" s="147"/>
      <c r="C40" s="120"/>
      <c r="D40" s="120"/>
      <c r="E40" s="120"/>
      <c r="F40" s="120"/>
      <c r="G40" s="120"/>
    </row>
    <row r="41" spans="1:7" ht="16.5" customHeight="1" x14ac:dyDescent="0.2">
      <c r="A41" s="147"/>
      <c r="B41" s="147"/>
      <c r="C41" s="120"/>
      <c r="D41" s="120"/>
      <c r="E41" s="120"/>
      <c r="F41" s="120"/>
      <c r="G41" s="120"/>
    </row>
    <row r="42" spans="1:7" x14ac:dyDescent="0.2">
      <c r="A42" s="147"/>
      <c r="B42" s="147"/>
      <c r="C42" s="120"/>
      <c r="D42" s="120"/>
      <c r="E42" s="120"/>
      <c r="F42" s="120"/>
      <c r="G42" s="120"/>
    </row>
    <row r="43" spans="1:7" x14ac:dyDescent="0.2">
      <c r="A43" s="147"/>
      <c r="B43" s="147"/>
      <c r="C43" s="120"/>
      <c r="D43" s="120"/>
      <c r="E43" s="120"/>
      <c r="F43" s="120"/>
      <c r="G43" s="120"/>
    </row>
    <row r="44" spans="1:7" x14ac:dyDescent="0.2">
      <c r="A44" s="147"/>
      <c r="B44" s="147"/>
      <c r="C44" s="120"/>
      <c r="D44" s="120"/>
      <c r="E44" s="120"/>
      <c r="F44" s="120"/>
      <c r="G44" s="120"/>
    </row>
    <row r="45" spans="1:7" x14ac:dyDescent="0.2">
      <c r="A45" s="147"/>
      <c r="B45" s="147"/>
      <c r="C45" s="120"/>
      <c r="D45" s="120"/>
      <c r="E45" s="120"/>
      <c r="F45" s="74"/>
      <c r="G45" s="105" t="s">
        <v>250</v>
      </c>
    </row>
    <row r="46" spans="1:7" x14ac:dyDescent="0.2">
      <c r="G46" s="166">
        <f>'Form 1'!$C$146</f>
        <v>43435</v>
      </c>
    </row>
  </sheetData>
  <mergeCells count="1">
    <mergeCell ref="F2:G2"/>
  </mergeCells>
  <phoneticPr fontId="0" type="noConversion"/>
  <pageMargins left="0.66" right="0" top="1" bottom="0.75" header="0.5" footer="0"/>
  <pageSetup scale="90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5">
    <tabColor indexed="13"/>
  </sheetPr>
  <dimension ref="A1:G46"/>
  <sheetViews>
    <sheetView zoomScale="75" workbookViewId="0">
      <selection activeCell="L25" sqref="L25"/>
    </sheetView>
  </sheetViews>
  <sheetFormatPr defaultRowHeight="14.25" x14ac:dyDescent="0.2"/>
  <cols>
    <col min="1" max="1" width="2" style="11" customWidth="1"/>
    <col min="2" max="2" width="5.42578125" style="11" customWidth="1"/>
    <col min="3" max="3" width="35.42578125" style="9" customWidth="1"/>
    <col min="4" max="5" width="15.7109375" style="9" customWidth="1"/>
    <col min="6" max="6" width="15.28515625" style="9" customWidth="1"/>
    <col min="7" max="7" width="16.42578125" style="9" customWidth="1"/>
    <col min="8" max="16384" width="9.140625" style="9"/>
  </cols>
  <sheetData>
    <row r="1" spans="1:7" x14ac:dyDescent="0.2">
      <c r="A1" s="16"/>
      <c r="B1" s="16"/>
      <c r="C1" s="17"/>
      <c r="D1" s="18">
        <v>-1</v>
      </c>
      <c r="E1" s="19">
        <v>-2</v>
      </c>
      <c r="F1" s="20">
        <v>-3</v>
      </c>
      <c r="G1" s="20">
        <v>-4</v>
      </c>
    </row>
    <row r="2" spans="1:7" s="24" customFormat="1" ht="15.75" customHeight="1" x14ac:dyDescent="0.2">
      <c r="A2" s="54"/>
      <c r="C2" s="57"/>
      <c r="D2" s="57"/>
      <c r="E2" s="47" t="s">
        <v>1</v>
      </c>
      <c r="F2" s="390" t="str">
        <f>"BUDGET YEAR ENDING "&amp;TEXT('Form 1'!C138, "MM/DD/YY")</f>
        <v>BUDGET YEAR ENDING 06/30/20</v>
      </c>
      <c r="G2" s="391"/>
    </row>
    <row r="3" spans="1:7" s="24" customFormat="1" ht="15.75" customHeight="1" x14ac:dyDescent="0.2">
      <c r="A3" s="54"/>
      <c r="B3" s="392" t="s">
        <v>243</v>
      </c>
      <c r="C3" s="393"/>
      <c r="D3" s="49" t="s">
        <v>238</v>
      </c>
      <c r="E3" s="49" t="s">
        <v>240</v>
      </c>
      <c r="F3" s="55"/>
    </row>
    <row r="4" spans="1:7" s="24" customFormat="1" ht="15.75" customHeight="1" x14ac:dyDescent="0.2">
      <c r="A4" s="54"/>
      <c r="B4" s="392" t="s">
        <v>244</v>
      </c>
      <c r="C4" s="393"/>
      <c r="D4" s="49" t="s">
        <v>239</v>
      </c>
      <c r="E4" s="49" t="s">
        <v>239</v>
      </c>
      <c r="F4" s="53" t="s">
        <v>241</v>
      </c>
      <c r="G4" s="50" t="s">
        <v>40</v>
      </c>
    </row>
    <row r="5" spans="1:7" s="24" customFormat="1" ht="15" customHeight="1" x14ac:dyDescent="0.2">
      <c r="A5" s="22"/>
      <c r="B5" s="39"/>
      <c r="C5" s="40"/>
      <c r="D5" s="168">
        <f>'Form 1'!C129</f>
        <v>43281</v>
      </c>
      <c r="E5" s="168">
        <f>'Form 1'!C133</f>
        <v>43646</v>
      </c>
      <c r="F5" s="52" t="s">
        <v>242</v>
      </c>
      <c r="G5" s="23" t="s">
        <v>242</v>
      </c>
    </row>
    <row r="6" spans="1:7" ht="19.5" customHeight="1" x14ac:dyDescent="0.25">
      <c r="A6" s="142" t="s">
        <v>51</v>
      </c>
      <c r="B6" s="142"/>
      <c r="C6" s="129" t="s">
        <v>52</v>
      </c>
      <c r="D6" s="115"/>
      <c r="E6" s="115"/>
      <c r="F6" s="115"/>
      <c r="G6" s="122"/>
    </row>
    <row r="7" spans="1:7" x14ac:dyDescent="0.2">
      <c r="A7" s="144"/>
      <c r="B7" s="145" t="s">
        <v>53</v>
      </c>
      <c r="C7" s="111" t="s">
        <v>54</v>
      </c>
      <c r="D7" s="109"/>
      <c r="E7" s="109"/>
      <c r="F7" s="109"/>
      <c r="G7" s="110"/>
    </row>
    <row r="8" spans="1:7" x14ac:dyDescent="0.2">
      <c r="A8" s="145"/>
      <c r="B8" s="145" t="s">
        <v>39</v>
      </c>
      <c r="C8" s="111" t="s">
        <v>55</v>
      </c>
      <c r="D8" s="109"/>
      <c r="E8" s="109"/>
      <c r="F8" s="109"/>
      <c r="G8" s="110"/>
    </row>
    <row r="9" spans="1:7" x14ac:dyDescent="0.2">
      <c r="A9" s="145"/>
      <c r="B9" s="145" t="s">
        <v>56</v>
      </c>
      <c r="C9" s="111" t="s">
        <v>57</v>
      </c>
      <c r="D9" s="109"/>
      <c r="E9" s="109"/>
      <c r="F9" s="109"/>
      <c r="G9" s="110"/>
    </row>
    <row r="10" spans="1:7" x14ac:dyDescent="0.2">
      <c r="A10" s="145"/>
      <c r="B10" s="145"/>
      <c r="C10" s="111"/>
      <c r="D10" s="109"/>
      <c r="E10" s="109"/>
      <c r="F10" s="109"/>
      <c r="G10" s="110"/>
    </row>
    <row r="11" spans="1:7" ht="20.25" customHeight="1" thickBot="1" x14ac:dyDescent="0.3">
      <c r="A11" s="151" t="s">
        <v>58</v>
      </c>
      <c r="B11" s="152"/>
      <c r="C11" s="153"/>
      <c r="D11" s="154"/>
      <c r="E11" s="154"/>
      <c r="F11" s="154"/>
      <c r="G11" s="155"/>
    </row>
    <row r="12" spans="1:7" ht="21.75" customHeight="1" x14ac:dyDescent="0.25">
      <c r="A12" s="156" t="s">
        <v>59</v>
      </c>
      <c r="B12" s="145"/>
      <c r="C12" s="111"/>
      <c r="D12" s="109"/>
      <c r="E12" s="109"/>
      <c r="F12" s="109"/>
      <c r="G12" s="110"/>
    </row>
    <row r="13" spans="1:7" x14ac:dyDescent="0.2">
      <c r="A13" s="144"/>
      <c r="B13" s="145" t="s">
        <v>60</v>
      </c>
      <c r="C13" s="111"/>
      <c r="D13" s="109"/>
      <c r="E13" s="109"/>
      <c r="F13" s="109"/>
      <c r="G13" s="110"/>
    </row>
    <row r="14" spans="1:7" x14ac:dyDescent="0.2">
      <c r="A14" s="145"/>
      <c r="B14" s="145" t="s">
        <v>61</v>
      </c>
      <c r="C14" s="111"/>
      <c r="D14" s="109"/>
      <c r="E14" s="109"/>
      <c r="F14" s="109"/>
      <c r="G14" s="110"/>
    </row>
    <row r="15" spans="1:7" ht="21.75" customHeight="1" thickBot="1" x14ac:dyDescent="0.3">
      <c r="A15" s="151" t="s">
        <v>62</v>
      </c>
      <c r="B15" s="152"/>
      <c r="C15" s="153"/>
      <c r="D15" s="154"/>
      <c r="E15" s="154"/>
      <c r="F15" s="154"/>
      <c r="G15" s="155"/>
    </row>
    <row r="16" spans="1:7" ht="18.75" customHeight="1" x14ac:dyDescent="0.2">
      <c r="A16" s="145"/>
      <c r="B16" s="145" t="s">
        <v>63</v>
      </c>
      <c r="C16" s="111"/>
      <c r="D16" s="109"/>
      <c r="E16" s="109"/>
      <c r="F16" s="109"/>
      <c r="G16" s="110"/>
    </row>
    <row r="17" spans="1:7" ht="18.75" customHeight="1" x14ac:dyDescent="0.2">
      <c r="A17" s="144"/>
      <c r="B17" s="145" t="s">
        <v>64</v>
      </c>
      <c r="C17" s="111"/>
      <c r="D17" s="109"/>
      <c r="E17" s="109"/>
      <c r="F17" s="109"/>
      <c r="G17" s="110"/>
    </row>
    <row r="18" spans="1:7" ht="27.75" customHeight="1" thickBot="1" x14ac:dyDescent="0.3">
      <c r="A18" s="148" t="s">
        <v>65</v>
      </c>
      <c r="B18" s="149"/>
      <c r="C18" s="117"/>
      <c r="D18" s="118"/>
      <c r="E18" s="118"/>
      <c r="F18" s="118"/>
      <c r="G18" s="119"/>
    </row>
    <row r="19" spans="1:7" ht="15" thickTop="1" x14ac:dyDescent="0.2">
      <c r="A19" s="147"/>
      <c r="B19" s="147"/>
      <c r="C19" s="120"/>
      <c r="D19" s="120"/>
      <c r="E19" s="120"/>
      <c r="F19" s="120"/>
      <c r="G19" s="120"/>
    </row>
    <row r="20" spans="1:7" x14ac:dyDescent="0.2">
      <c r="A20" s="147"/>
      <c r="B20" s="147"/>
      <c r="C20" s="120"/>
      <c r="D20" s="120"/>
      <c r="E20" s="120"/>
      <c r="F20" s="120"/>
      <c r="G20" s="120"/>
    </row>
    <row r="21" spans="1:7" x14ac:dyDescent="0.2">
      <c r="A21" s="147"/>
      <c r="B21" s="147"/>
      <c r="C21" s="120"/>
      <c r="D21" s="120"/>
      <c r="E21" s="120"/>
      <c r="F21" s="120"/>
      <c r="G21" s="120"/>
    </row>
    <row r="22" spans="1:7" x14ac:dyDescent="0.2">
      <c r="A22" s="131"/>
      <c r="B22" s="131"/>
      <c r="C22" s="108"/>
      <c r="D22" s="120" t="s">
        <v>33</v>
      </c>
      <c r="E22" s="108"/>
      <c r="F22" s="167" t="str">
        <f>"Budget Fiscal Year "&amp;TEXT('Form 1'!$C$136, "mm/dd/yy")</f>
        <v>Budget Fiscal Year 2019-2020</v>
      </c>
      <c r="G22" s="120"/>
    </row>
    <row r="23" spans="1:7" x14ac:dyDescent="0.2">
      <c r="A23" s="144"/>
      <c r="B23" s="130"/>
      <c r="C23" s="141"/>
      <c r="D23" s="140" t="s">
        <v>66</v>
      </c>
      <c r="E23" s="120"/>
      <c r="F23" s="120"/>
      <c r="G23" s="120"/>
    </row>
    <row r="24" spans="1:7" x14ac:dyDescent="0.2">
      <c r="A24" s="140"/>
      <c r="B24" s="140"/>
      <c r="C24" s="120"/>
      <c r="D24" s="120"/>
      <c r="E24" s="120"/>
      <c r="F24" s="120"/>
      <c r="G24" s="120"/>
    </row>
    <row r="25" spans="1:7" x14ac:dyDescent="0.2">
      <c r="A25" s="140" t="s">
        <v>67</v>
      </c>
      <c r="B25" s="140"/>
      <c r="C25" s="120"/>
      <c r="D25" s="120"/>
      <c r="E25" s="120"/>
      <c r="F25" s="120"/>
      <c r="G25" s="120"/>
    </row>
    <row r="26" spans="1:7" x14ac:dyDescent="0.2">
      <c r="A26" s="147"/>
      <c r="B26" s="147"/>
      <c r="C26" s="120"/>
      <c r="D26" s="120"/>
      <c r="E26" s="120"/>
      <c r="F26" s="120"/>
      <c r="G26" s="120"/>
    </row>
    <row r="27" spans="1:7" x14ac:dyDescent="0.2">
      <c r="A27" s="147"/>
      <c r="B27" s="147"/>
      <c r="C27" s="120"/>
      <c r="D27" s="120"/>
      <c r="E27" s="120"/>
      <c r="F27" s="120"/>
      <c r="G27" s="120"/>
    </row>
    <row r="28" spans="1:7" x14ac:dyDescent="0.2">
      <c r="A28" s="147"/>
      <c r="B28" s="147"/>
      <c r="C28" s="120"/>
      <c r="D28" s="120"/>
      <c r="E28" s="120"/>
      <c r="F28" s="120"/>
      <c r="G28" s="120"/>
    </row>
    <row r="29" spans="1:7" x14ac:dyDescent="0.2">
      <c r="A29" s="147"/>
      <c r="B29" s="147"/>
      <c r="C29" s="120"/>
      <c r="D29" s="120"/>
      <c r="E29" s="120"/>
      <c r="F29" s="120"/>
      <c r="G29" s="120"/>
    </row>
    <row r="30" spans="1:7" ht="18.75" customHeight="1" x14ac:dyDescent="0.2">
      <c r="A30" s="147"/>
      <c r="B30" s="147"/>
      <c r="C30" s="120"/>
      <c r="D30" s="120"/>
      <c r="E30" s="120"/>
      <c r="F30" s="120"/>
      <c r="G30" s="120"/>
    </row>
    <row r="31" spans="1:7" x14ac:dyDescent="0.2">
      <c r="A31" s="147"/>
      <c r="B31" s="147"/>
      <c r="C31" s="120"/>
      <c r="D31" s="120"/>
      <c r="E31" s="120"/>
      <c r="F31" s="120"/>
      <c r="G31" s="120"/>
    </row>
    <row r="32" spans="1:7" x14ac:dyDescent="0.2">
      <c r="A32" s="147"/>
      <c r="B32" s="147"/>
      <c r="C32" s="120"/>
      <c r="D32" s="120"/>
      <c r="E32" s="120"/>
      <c r="F32" s="120"/>
      <c r="G32" s="120"/>
    </row>
    <row r="33" spans="1:7" x14ac:dyDescent="0.2">
      <c r="A33" s="147"/>
      <c r="B33" s="147"/>
      <c r="C33" s="120"/>
      <c r="D33" s="120"/>
      <c r="E33" s="120"/>
      <c r="F33" s="120"/>
      <c r="G33" s="120"/>
    </row>
    <row r="34" spans="1:7" x14ac:dyDescent="0.2">
      <c r="A34" s="147"/>
      <c r="B34" s="147"/>
      <c r="C34" s="120"/>
      <c r="D34" s="120"/>
      <c r="E34" s="120"/>
      <c r="F34" s="120"/>
      <c r="G34" s="120"/>
    </row>
    <row r="35" spans="1:7" x14ac:dyDescent="0.2">
      <c r="A35" s="147"/>
      <c r="B35" s="147"/>
      <c r="C35" s="120"/>
      <c r="D35" s="120"/>
      <c r="E35" s="120"/>
      <c r="F35" s="120"/>
      <c r="G35" s="120"/>
    </row>
    <row r="36" spans="1:7" x14ac:dyDescent="0.2">
      <c r="A36" s="147"/>
      <c r="B36" s="147"/>
      <c r="C36" s="120"/>
      <c r="D36" s="120"/>
      <c r="E36" s="120"/>
      <c r="F36" s="120"/>
      <c r="G36" s="120"/>
    </row>
    <row r="37" spans="1:7" x14ac:dyDescent="0.2">
      <c r="A37" s="147"/>
      <c r="B37" s="147"/>
      <c r="C37" s="120"/>
      <c r="D37" s="120"/>
      <c r="E37" s="120"/>
      <c r="F37" s="120"/>
      <c r="G37" s="120"/>
    </row>
    <row r="38" spans="1:7" x14ac:dyDescent="0.2">
      <c r="A38" s="147"/>
      <c r="B38" s="147"/>
      <c r="C38" s="120"/>
      <c r="D38" s="120"/>
      <c r="E38" s="120"/>
      <c r="F38" s="120"/>
      <c r="G38" s="120"/>
    </row>
    <row r="39" spans="1:7" x14ac:dyDescent="0.2">
      <c r="A39" s="147"/>
      <c r="B39" s="147"/>
      <c r="C39" s="120"/>
      <c r="D39" s="120"/>
      <c r="E39" s="120"/>
      <c r="F39" s="120"/>
      <c r="G39" s="120"/>
    </row>
    <row r="40" spans="1:7" x14ac:dyDescent="0.2">
      <c r="A40" s="147"/>
      <c r="B40" s="147"/>
      <c r="C40" s="120"/>
      <c r="D40" s="120"/>
      <c r="E40" s="120"/>
      <c r="F40" s="120"/>
      <c r="G40" s="120"/>
    </row>
    <row r="41" spans="1:7" x14ac:dyDescent="0.2">
      <c r="A41" s="147"/>
      <c r="B41" s="147"/>
      <c r="C41" s="120"/>
      <c r="D41" s="120"/>
      <c r="E41" s="120"/>
      <c r="F41" s="120"/>
      <c r="G41" s="120"/>
    </row>
    <row r="42" spans="1:7" x14ac:dyDescent="0.2">
      <c r="A42" s="147"/>
      <c r="B42" s="147"/>
      <c r="C42" s="120"/>
      <c r="D42" s="120"/>
      <c r="E42" s="120"/>
      <c r="F42" s="120"/>
      <c r="G42" s="120"/>
    </row>
    <row r="43" spans="1:7" x14ac:dyDescent="0.2">
      <c r="A43" s="147"/>
      <c r="B43" s="147"/>
      <c r="C43" s="120"/>
      <c r="D43" s="120"/>
      <c r="E43" s="120"/>
      <c r="F43" s="120"/>
      <c r="G43" s="120"/>
    </row>
    <row r="44" spans="1:7" x14ac:dyDescent="0.2">
      <c r="A44" s="147"/>
      <c r="B44" s="147"/>
      <c r="C44" s="120"/>
      <c r="D44" s="120"/>
      <c r="E44" s="120"/>
      <c r="F44" s="120"/>
      <c r="G44" s="120"/>
    </row>
    <row r="45" spans="1:7" x14ac:dyDescent="0.2">
      <c r="A45" s="147"/>
      <c r="B45" s="147"/>
      <c r="C45" s="120"/>
      <c r="D45" s="120"/>
      <c r="E45" s="120"/>
      <c r="F45" s="74"/>
      <c r="G45" s="105" t="s">
        <v>250</v>
      </c>
    </row>
    <row r="46" spans="1:7" x14ac:dyDescent="0.2">
      <c r="G46" s="166">
        <f>'Form 1'!$C$146</f>
        <v>43435</v>
      </c>
    </row>
  </sheetData>
  <mergeCells count="3">
    <mergeCell ref="B3:C3"/>
    <mergeCell ref="B4:C4"/>
    <mergeCell ref="F2:G2"/>
  </mergeCells>
  <phoneticPr fontId="0" type="noConversion"/>
  <pageMargins left="0.55000000000000004" right="0" top="1" bottom="0.25" header="0.5" footer="0"/>
  <pageSetup scale="9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Form 1</vt:lpstr>
      <vt:lpstr>Form 2 (B-1)</vt:lpstr>
      <vt:lpstr>Form 2 (B-1)Alt</vt:lpstr>
      <vt:lpstr>Instructions</vt:lpstr>
      <vt:lpstr>PCFP - All Revenue AA-1 R</vt:lpstr>
      <vt:lpstr>Form 30</vt:lpstr>
      <vt:lpstr>Form 5 (BB)</vt:lpstr>
      <vt:lpstr>Form 6 (BB)</vt:lpstr>
      <vt:lpstr>Form 6A (BB)</vt:lpstr>
      <vt:lpstr>PCFP-All Expense AA-1 Modified</vt:lpstr>
      <vt:lpstr>'Form 1'!Print_Area</vt:lpstr>
      <vt:lpstr>'Form 2 (B-1)Alt'!Print_Area</vt:lpstr>
      <vt:lpstr>Instructions!Print_Area</vt:lpstr>
      <vt:lpstr>'PCFP - All Revenue AA-1 R'!Print_Area</vt:lpstr>
      <vt:lpstr>'PCFP-All Expense AA-1 Modified'!Print_Area</vt:lpstr>
    </vt:vector>
  </TitlesOfParts>
  <Company>State of NV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Dept. of Taxation</dc:creator>
  <cp:lastModifiedBy>Roxanne Starbuck</cp:lastModifiedBy>
  <cp:lastPrinted>2020-02-03T22:05:59Z</cp:lastPrinted>
  <dcterms:created xsi:type="dcterms:W3CDTF">2002-08-27T23:27:13Z</dcterms:created>
  <dcterms:modified xsi:type="dcterms:W3CDTF">2020-02-19T15:35:43Z</dcterms:modified>
</cp:coreProperties>
</file>