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autoCompressPictures="0"/>
  <mc:AlternateContent xmlns:mc="http://schemas.openxmlformats.org/markup-compatibility/2006">
    <mc:Choice Requires="x15">
      <x15ac:absPath xmlns:x15ac="http://schemas.microsoft.com/office/spreadsheetml/2010/11/ac" url="D:\RPDPs\"/>
    </mc:Choice>
  </mc:AlternateContent>
  <xr:revisionPtr revIDLastSave="0" documentId="10_ncr:8100000_{F9AC75D5-9811-4261-8603-519952C3777E}" xr6:coauthVersionLast="33" xr6:coauthVersionMax="33" xr10:uidLastSave="{00000000-0000-0000-0000-000000000000}"/>
  <workbookProtection lockStructure="1"/>
  <bookViews>
    <workbookView xWindow="35140" yWindow="20" windowWidth="15820" windowHeight="25040" tabRatio="836" xr2:uid="{00000000-000D-0000-FFFF-FFFF00000000}"/>
  </bookViews>
  <sheets>
    <sheet name="Summary " sheetId="76" r:id="rId1"/>
    <sheet name="Instruction " sheetId="73" r:id="rId2"/>
    <sheet name="Support Services" sheetId="78" r:id="rId3"/>
  </sheets>
  <definedNames>
    <definedName name="_xlnm.Print_Area" localSheetId="1">'Instruction '!$A$1:$G$211</definedName>
    <definedName name="_xlnm.Print_Area" localSheetId="0">'Summary '!$A$1:$E$59</definedName>
    <definedName name="_xlnm.Print_Area" localSheetId="2">'Support Services'!$A$1:$G$222</definedName>
    <definedName name="_xlnm.Print_Titles" localSheetId="1">'Instruction '!$1:$7</definedName>
    <definedName name="_xlnm.Print_Titles" localSheetId="2">'Support Services'!$1:$7</definedName>
  </definedName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76" l="1"/>
  <c r="F73" i="78"/>
  <c r="F71" i="78"/>
  <c r="F72" i="78"/>
  <c r="F74" i="78"/>
  <c r="G82" i="78"/>
  <c r="F57" i="78"/>
  <c r="F58" i="78"/>
  <c r="F59" i="78"/>
  <c r="F60" i="78"/>
  <c r="G68" i="78"/>
  <c r="F11" i="78"/>
  <c r="G3" i="73"/>
  <c r="F116" i="73"/>
  <c r="F202" i="78"/>
  <c r="D42" i="76"/>
  <c r="F194" i="73"/>
  <c r="C43" i="76"/>
  <c r="F87" i="78"/>
  <c r="F86" i="78"/>
  <c r="F85" i="78"/>
  <c r="G87" i="78"/>
  <c r="F91" i="78"/>
  <c r="F90" i="78"/>
  <c r="F89" i="78"/>
  <c r="F95" i="78"/>
  <c r="F94" i="78"/>
  <c r="F93" i="78"/>
  <c r="F99" i="78"/>
  <c r="F98" i="78"/>
  <c r="F97" i="78"/>
  <c r="G99" i="78"/>
  <c r="F103" i="78"/>
  <c r="F102" i="78"/>
  <c r="F101" i="78"/>
  <c r="F107" i="78"/>
  <c r="F106" i="78"/>
  <c r="F105" i="78"/>
  <c r="F111" i="78"/>
  <c r="F110" i="78"/>
  <c r="F109" i="78"/>
  <c r="G111" i="78"/>
  <c r="F115" i="78"/>
  <c r="F114" i="78"/>
  <c r="F113" i="78"/>
  <c r="F119" i="78"/>
  <c r="F118" i="78"/>
  <c r="F117" i="78"/>
  <c r="F122" i="78"/>
  <c r="F121" i="78"/>
  <c r="F120" i="78"/>
  <c r="F137" i="78"/>
  <c r="F136" i="78"/>
  <c r="F135" i="78"/>
  <c r="G137" i="78"/>
  <c r="D28" i="76"/>
  <c r="F133" i="78"/>
  <c r="F132" i="78"/>
  <c r="F131" i="78"/>
  <c r="F147" i="78"/>
  <c r="F146" i="78"/>
  <c r="F145" i="78"/>
  <c r="F144" i="78"/>
  <c r="G147" i="78"/>
  <c r="D30" i="76"/>
  <c r="F142" i="78"/>
  <c r="F141" i="78"/>
  <c r="F140" i="78"/>
  <c r="F139" i="78"/>
  <c r="F152" i="78"/>
  <c r="F151" i="78"/>
  <c r="F150" i="78"/>
  <c r="F149" i="78"/>
  <c r="G152" i="78"/>
  <c r="D31" i="76"/>
  <c r="F156" i="78"/>
  <c r="F155" i="78"/>
  <c r="F154" i="78"/>
  <c r="G156" i="78"/>
  <c r="D32" i="76"/>
  <c r="F160" i="78"/>
  <c r="F159" i="78"/>
  <c r="F158" i="78"/>
  <c r="F165" i="78"/>
  <c r="F164" i="78"/>
  <c r="F163" i="78"/>
  <c r="F162" i="78"/>
  <c r="F177" i="78"/>
  <c r="F176" i="78"/>
  <c r="F175" i="78"/>
  <c r="F174" i="78"/>
  <c r="F187" i="78"/>
  <c r="F186" i="78"/>
  <c r="F185" i="78"/>
  <c r="F184" i="78"/>
  <c r="F182" i="78"/>
  <c r="F181" i="78"/>
  <c r="F180" i="78"/>
  <c r="F179" i="78"/>
  <c r="F215" i="78"/>
  <c r="F214" i="78"/>
  <c r="F213" i="78"/>
  <c r="F212" i="78"/>
  <c r="F200" i="78"/>
  <c r="F204" i="73"/>
  <c r="F203" i="73"/>
  <c r="F202" i="73"/>
  <c r="F201" i="73"/>
  <c r="F192" i="73"/>
  <c r="F180" i="73"/>
  <c r="F179" i="73"/>
  <c r="F178" i="73"/>
  <c r="F177" i="73"/>
  <c r="G180" i="73"/>
  <c r="C38" i="76"/>
  <c r="F175" i="73"/>
  <c r="F174" i="73"/>
  <c r="F173" i="73"/>
  <c r="F172" i="73"/>
  <c r="F170" i="73"/>
  <c r="F169" i="73"/>
  <c r="F168" i="73"/>
  <c r="F167" i="73"/>
  <c r="F159" i="73"/>
  <c r="F158" i="73"/>
  <c r="F157" i="73"/>
  <c r="F156" i="73"/>
  <c r="F154" i="73"/>
  <c r="F153" i="73"/>
  <c r="F152" i="73"/>
  <c r="F150" i="73"/>
  <c r="F149" i="73"/>
  <c r="F148" i="73"/>
  <c r="F146" i="73"/>
  <c r="F145" i="73"/>
  <c r="F144" i="73"/>
  <c r="F143" i="73"/>
  <c r="F141" i="73"/>
  <c r="F140" i="73"/>
  <c r="F139" i="73"/>
  <c r="F138" i="73"/>
  <c r="F136" i="73"/>
  <c r="F135" i="73"/>
  <c r="F134" i="73"/>
  <c r="F133" i="73"/>
  <c r="F131" i="73"/>
  <c r="F130" i="73"/>
  <c r="F129" i="73"/>
  <c r="F127" i="73"/>
  <c r="F126" i="73"/>
  <c r="F125" i="73"/>
  <c r="F115" i="73"/>
  <c r="F114" i="73"/>
  <c r="F113" i="73"/>
  <c r="F112" i="73"/>
  <c r="F111" i="73"/>
  <c r="F109" i="73"/>
  <c r="F108" i="73"/>
  <c r="F107" i="73"/>
  <c r="F105" i="73"/>
  <c r="F104" i="73"/>
  <c r="F103" i="73"/>
  <c r="F101" i="73"/>
  <c r="F100" i="73"/>
  <c r="F99" i="73"/>
  <c r="F97" i="73"/>
  <c r="F96" i="73"/>
  <c r="F95" i="73"/>
  <c r="F93" i="73"/>
  <c r="F92" i="73"/>
  <c r="F91" i="73"/>
  <c r="F89" i="73"/>
  <c r="F88" i="73"/>
  <c r="F87" i="73"/>
  <c r="F85" i="73"/>
  <c r="F84" i="73"/>
  <c r="F83" i="73"/>
  <c r="F81" i="73"/>
  <c r="F80" i="73"/>
  <c r="F79" i="73"/>
  <c r="F67" i="73"/>
  <c r="F68" i="73"/>
  <c r="F69" i="73"/>
  <c r="F66" i="73"/>
  <c r="F50" i="73"/>
  <c r="F51" i="73"/>
  <c r="F52" i="73"/>
  <c r="F53" i="73"/>
  <c r="F55" i="73"/>
  <c r="F56" i="73"/>
  <c r="F57" i="73"/>
  <c r="F58" i="73"/>
  <c r="D43" i="76"/>
  <c r="F41" i="73"/>
  <c r="F40" i="73"/>
  <c r="F39" i="73"/>
  <c r="F38" i="73"/>
  <c r="F37" i="73"/>
  <c r="F36" i="73"/>
  <c r="F35" i="73"/>
  <c r="F34" i="73"/>
  <c r="F33" i="73"/>
  <c r="F32" i="73"/>
  <c r="F11" i="73"/>
  <c r="F12" i="73"/>
  <c r="F13" i="73"/>
  <c r="F14" i="73"/>
  <c r="F15" i="73"/>
  <c r="F16" i="73"/>
  <c r="F17" i="73"/>
  <c r="F18" i="73"/>
  <c r="F19" i="73"/>
  <c r="F10" i="73"/>
  <c r="D21" i="76"/>
  <c r="F14" i="78"/>
  <c r="F15" i="78"/>
  <c r="F16" i="78"/>
  <c r="F17" i="78"/>
  <c r="F18" i="78"/>
  <c r="F35" i="78"/>
  <c r="D20" i="76"/>
  <c r="F36" i="78"/>
  <c r="F37" i="78"/>
  <c r="F38" i="78"/>
  <c r="F39" i="78"/>
  <c r="F40" i="78"/>
  <c r="F41" i="78"/>
  <c r="F42" i="78"/>
  <c r="F43" i="78"/>
  <c r="F34" i="78"/>
  <c r="G2" i="73"/>
  <c r="B3" i="73"/>
  <c r="B2" i="73"/>
  <c r="B41" i="76"/>
  <c r="G95" i="78"/>
  <c r="G103" i="78"/>
  <c r="G115" i="78"/>
  <c r="D22" i="76"/>
  <c r="G197" i="78"/>
  <c r="D41" i="76"/>
  <c r="F188" i="73"/>
  <c r="G189" i="73"/>
  <c r="C41" i="76"/>
  <c r="G142" i="78"/>
  <c r="D29" i="76"/>
  <c r="D24" i="76"/>
  <c r="D44" i="76"/>
  <c r="G221" i="78"/>
  <c r="D45" i="76"/>
  <c r="D46" i="76"/>
  <c r="G182" i="78"/>
  <c r="D37" i="76"/>
  <c r="G187" i="78"/>
  <c r="D38" i="76"/>
  <c r="G177" i="78"/>
  <c r="G165" i="78"/>
  <c r="D34" i="76"/>
  <c r="G160" i="78"/>
  <c r="D33" i="76"/>
  <c r="G133" i="78"/>
  <c r="G122" i="78"/>
  <c r="G107" i="78"/>
  <c r="D25" i="76"/>
  <c r="G91" i="78"/>
  <c r="D23" i="76"/>
  <c r="G81" i="73"/>
  <c r="G117" i="73"/>
  <c r="E41" i="76"/>
  <c r="G31" i="78"/>
  <c r="D19" i="76"/>
  <c r="G105" i="73"/>
  <c r="G127" i="73"/>
  <c r="C27" i="76"/>
  <c r="G97" i="73"/>
  <c r="G175" i="73"/>
  <c r="C37" i="76"/>
  <c r="G199" i="73"/>
  <c r="G89" i="73"/>
  <c r="G159" i="73"/>
  <c r="C34" i="76"/>
  <c r="G47" i="73"/>
  <c r="C20" i="76"/>
  <c r="E20" i="76"/>
  <c r="G101" i="73"/>
  <c r="G141" i="73"/>
  <c r="C30" i="76"/>
  <c r="G150" i="73"/>
  <c r="C32" i="76"/>
  <c r="G210" i="73"/>
  <c r="C45" i="76"/>
  <c r="C46" i="76"/>
  <c r="E46" i="76"/>
  <c r="G109" i="73"/>
  <c r="C42" i="76"/>
  <c r="C44" i="76"/>
  <c r="E44" i="76"/>
  <c r="G93" i="73"/>
  <c r="G131" i="73"/>
  <c r="C28" i="76"/>
  <c r="G170" i="73"/>
  <c r="G76" i="73"/>
  <c r="C22" i="76"/>
  <c r="E22" i="76"/>
  <c r="G29" i="73"/>
  <c r="C19" i="76"/>
  <c r="G63" i="73"/>
  <c r="C21" i="76"/>
  <c r="E21" i="76"/>
  <c r="G85" i="73"/>
  <c r="G136" i="73"/>
  <c r="C29" i="76"/>
  <c r="G146" i="73"/>
  <c r="C31" i="76"/>
  <c r="G154" i="73"/>
  <c r="C33" i="76"/>
  <c r="D36" i="76"/>
  <c r="D39" i="76"/>
  <c r="D27" i="76"/>
  <c r="G128" i="78"/>
  <c r="G204" i="73"/>
  <c r="G210" i="78"/>
  <c r="D26" i="76"/>
  <c r="G195" i="78"/>
  <c r="G171" i="78"/>
  <c r="G196" i="78"/>
  <c r="G222" i="78"/>
  <c r="D35" i="76"/>
  <c r="D40" i="76"/>
  <c r="D47" i="76"/>
  <c r="G187" i="73"/>
  <c r="C24" i="76"/>
  <c r="C25" i="76"/>
  <c r="C36" i="76"/>
  <c r="C39" i="76"/>
  <c r="E39" i="76"/>
  <c r="G122" i="73"/>
  <c r="G164" i="73"/>
  <c r="C35" i="76"/>
  <c r="C23" i="76"/>
  <c r="E19" i="76"/>
  <c r="E35" i="76"/>
  <c r="C26" i="76"/>
  <c r="G188" i="73"/>
  <c r="G211" i="73"/>
  <c r="E26" i="76"/>
  <c r="C40" i="76"/>
  <c r="E40" i="76"/>
  <c r="C47" i="76"/>
</calcChain>
</file>

<file path=xl/sharedStrings.xml><?xml version="1.0" encoding="utf-8"?>
<sst xmlns="http://schemas.openxmlformats.org/spreadsheetml/2006/main" count="284" uniqueCount="177">
  <si>
    <t>OBJECT</t>
  </si>
  <si>
    <t>DESCRIPTION</t>
  </si>
  <si>
    <t>INSTRUCTION</t>
  </si>
  <si>
    <t>SUPPORT</t>
  </si>
  <si>
    <t>TOTAL</t>
  </si>
  <si>
    <t>Purchased Professional Services</t>
  </si>
  <si>
    <t>Purchased Property Services</t>
  </si>
  <si>
    <t>810  Dues and Fees</t>
  </si>
  <si>
    <t>Subtotal 100 - 600 &amp; 800</t>
  </si>
  <si>
    <t>Signature:</t>
  </si>
  <si>
    <t>Initial</t>
  </si>
  <si>
    <t xml:space="preserve">  __________________</t>
  </si>
  <si>
    <t>FISCAL YEAR</t>
  </si>
  <si>
    <t>730  Equipment: over $5,000 each</t>
  </si>
  <si>
    <t xml:space="preserve">                     Date</t>
  </si>
  <si>
    <t>Project No:</t>
  </si>
  <si>
    <t>Fiscal Year:</t>
  </si>
  <si>
    <t>A</t>
  </si>
  <si>
    <t>B</t>
  </si>
  <si>
    <t>C</t>
  </si>
  <si>
    <t>D</t>
  </si>
  <si>
    <t>E</t>
  </si>
  <si>
    <t>F</t>
  </si>
  <si>
    <t>Object Code</t>
  </si>
  <si>
    <t>Title of Position or                   Description of Item</t>
  </si>
  <si>
    <t>FTE</t>
  </si>
  <si>
    <t>Quantity</t>
  </si>
  <si>
    <t>Unit Amount/               Calculations</t>
  </si>
  <si>
    <t>PERSONNEL:</t>
  </si>
  <si>
    <t>NARRATIVE:</t>
  </si>
  <si>
    <t>BENEFITS:</t>
  </si>
  <si>
    <t>FICA</t>
  </si>
  <si>
    <t>Medicare</t>
  </si>
  <si>
    <t>Group Insurance</t>
  </si>
  <si>
    <t>Workers Compensation</t>
  </si>
  <si>
    <t>Life Insurance: Cert / Class</t>
  </si>
  <si>
    <t>Life Insurance: Admin / Pro</t>
  </si>
  <si>
    <t>Long Term Disab: Admin / Pro</t>
  </si>
  <si>
    <t>Standard fringe benefits rates.</t>
  </si>
  <si>
    <t>PURCHASED PROF. SERVICES:</t>
  </si>
  <si>
    <t>PURCHASED PROP. SERVICES:</t>
  </si>
  <si>
    <t>OTHER PURCHASED SERVICES:</t>
  </si>
  <si>
    <t>SUPPLIES:</t>
  </si>
  <si>
    <t>OTHER OBJECTS:</t>
  </si>
  <si>
    <t>Subtotal Objects  100 - 600 &amp; 800</t>
  </si>
  <si>
    <t>EQUIPMENT:</t>
  </si>
  <si>
    <t>GRANT TOTAL</t>
  </si>
  <si>
    <t>Substitutes</t>
  </si>
  <si>
    <t>General Supplies</t>
  </si>
  <si>
    <t>Textbooks</t>
  </si>
  <si>
    <t>Printing</t>
  </si>
  <si>
    <t>Dues &amp; Fees</t>
  </si>
  <si>
    <t>Capital Equipment &gt; $5,000</t>
  </si>
  <si>
    <t>Other</t>
  </si>
  <si>
    <t>Insert Object &amp; Description</t>
  </si>
  <si>
    <t>Educational Consultants</t>
  </si>
  <si>
    <t>Certified Teachers, Traditional</t>
  </si>
  <si>
    <t>Certified Teachers, Yr Round</t>
  </si>
  <si>
    <t>Certified Hourly Pay</t>
  </si>
  <si>
    <t>Extra Duty Stipends: one-time</t>
  </si>
  <si>
    <t>Classified</t>
  </si>
  <si>
    <t>Assistants</t>
  </si>
  <si>
    <t>Aides</t>
  </si>
  <si>
    <t>Certified Instructor Stipends</t>
  </si>
  <si>
    <t>COST</t>
  </si>
  <si>
    <t>SERVICES</t>
  </si>
  <si>
    <t>Salaries</t>
  </si>
  <si>
    <t>Benefits</t>
  </si>
  <si>
    <t>Total 500</t>
  </si>
  <si>
    <t>641  Textbooks</t>
  </si>
  <si>
    <t>651  Software</t>
  </si>
  <si>
    <t>652  Information Tech Items of Value *</t>
  </si>
  <si>
    <t>653  Web-based and Similar Programs</t>
  </si>
  <si>
    <t>Total 600</t>
  </si>
  <si>
    <t>890  Other Miscellaneous</t>
  </si>
  <si>
    <t>800  Other</t>
  </si>
  <si>
    <t>Total 800</t>
  </si>
  <si>
    <t>700  Other</t>
  </si>
  <si>
    <t>Total 700</t>
  </si>
  <si>
    <t>Signature of Authorized Representative</t>
  </si>
  <si>
    <t>* All Items of Value must be itemized on the Budget Detail.</t>
  </si>
  <si>
    <t>DEPARTMENT OF EDUCATION USE ONLY</t>
  </si>
  <si>
    <t>** Indirect Cost Rates must be approved by the Dept. of</t>
  </si>
  <si>
    <t>Date Approved</t>
  </si>
  <si>
    <t>Student Transportation</t>
  </si>
  <si>
    <t>Student Travel &amp; Related</t>
  </si>
  <si>
    <t>Student Tuition</t>
  </si>
  <si>
    <t>Cell Phone</t>
  </si>
  <si>
    <t>Postage</t>
  </si>
  <si>
    <t>500 Other</t>
  </si>
  <si>
    <t>Non Info Tech Inventory Items</t>
  </si>
  <si>
    <t>Web Based &amp; Similar</t>
  </si>
  <si>
    <t>Miscellaneous</t>
  </si>
  <si>
    <t>700 Other</t>
  </si>
  <si>
    <t>Other &gt; $5,000</t>
  </si>
  <si>
    <t>800 Other</t>
  </si>
  <si>
    <t>PERS</t>
  </si>
  <si>
    <t>Other Post Emp Benefits</t>
  </si>
  <si>
    <t>Post Employment Benefits</t>
  </si>
  <si>
    <t>Budget Summary Object Total</t>
  </si>
  <si>
    <t>Total  Amount</t>
  </si>
  <si>
    <t>Training Stipends</t>
  </si>
  <si>
    <t>Employee Training &amp; Develop</t>
  </si>
  <si>
    <t>600 TOTAL</t>
  </si>
  <si>
    <t>500 TOTAL</t>
  </si>
  <si>
    <t>400 TOTAL</t>
  </si>
  <si>
    <t>800 TOTAL</t>
  </si>
  <si>
    <t>700 TOTAL</t>
  </si>
  <si>
    <t>Books and Periodicals</t>
  </si>
  <si>
    <t xml:space="preserve">Supplies-Information Technology </t>
  </si>
  <si>
    <t>Supplies/Equipment (Computers)</t>
  </si>
  <si>
    <t>Name/Title:</t>
  </si>
  <si>
    <t>612  Non InformationTech Items of Value *</t>
  </si>
  <si>
    <t>Approved Indirect Cost</t>
  </si>
  <si>
    <t xml:space="preserve"> Indirect Cost</t>
  </si>
  <si>
    <t xml:space="preserve">  _________________  </t>
  </si>
  <si>
    <t>Supplies-Information Technology</t>
  </si>
  <si>
    <t>(Software)</t>
  </si>
  <si>
    <t>300 TOTAL</t>
  </si>
  <si>
    <t>200 TOTAL</t>
  </si>
  <si>
    <t>100 TOTAL</t>
  </si>
  <si>
    <t xml:space="preserve">610  General Supplies </t>
  </si>
  <si>
    <t xml:space="preserve">640  Books and Periodicals </t>
  </si>
  <si>
    <t>650 Supplies; Info Tech</t>
  </si>
  <si>
    <t>Vendor Number:</t>
  </si>
  <si>
    <t>Job Number:</t>
  </si>
  <si>
    <t>Project Title:</t>
  </si>
  <si>
    <t>Federal/State Project Title:</t>
  </si>
  <si>
    <t>Budget Code:</t>
  </si>
  <si>
    <t>Category</t>
  </si>
  <si>
    <t>GL:</t>
  </si>
  <si>
    <t>CAN Number:</t>
  </si>
  <si>
    <t>Budget:</t>
  </si>
  <si>
    <t>Amendment:</t>
  </si>
  <si>
    <t>Check one below:</t>
  </si>
  <si>
    <t>UEI (DUNS):</t>
  </si>
  <si>
    <r>
      <t xml:space="preserve">  Education </t>
    </r>
    <r>
      <rPr>
        <b/>
        <u/>
        <sz val="10"/>
        <rFont val="Arial"/>
        <family val="2"/>
      </rPr>
      <t>before</t>
    </r>
    <r>
      <rPr>
        <sz val="10"/>
        <rFont val="Arial"/>
        <family val="2"/>
      </rPr>
      <t xml:space="preserve"> the sub-grantee may budget for and </t>
    </r>
  </si>
  <si>
    <t>Grant Awards only.</t>
  </si>
  <si>
    <r>
      <t xml:space="preserve">  charge those costs to the grant.</t>
    </r>
    <r>
      <rPr>
        <b/>
        <sz val="10"/>
        <rFont val="Arial"/>
        <family val="2"/>
      </rPr>
      <t xml:space="preserve"> Indirect allowed for Federal </t>
    </r>
  </si>
  <si>
    <t>Project Number:</t>
  </si>
  <si>
    <t>Subrecipient:</t>
  </si>
  <si>
    <t>Utility Services</t>
  </si>
  <si>
    <t>Rental Land and Buildings</t>
  </si>
  <si>
    <t>Repairs and Maintenance</t>
  </si>
  <si>
    <t xml:space="preserve">Other Professional Services </t>
  </si>
  <si>
    <t>Renovating and Remodeling</t>
  </si>
  <si>
    <t>Pass through to Districts</t>
  </si>
  <si>
    <t>Pass through to Charter Schools</t>
  </si>
  <si>
    <t>Pass through to Other Entities</t>
  </si>
  <si>
    <t>Pass through Districts</t>
  </si>
  <si>
    <t>Pass through Charter Schools</t>
  </si>
  <si>
    <t>Pass through Other Entities</t>
  </si>
  <si>
    <t xml:space="preserve">Other Items </t>
  </si>
  <si>
    <t xml:space="preserve">900 Other </t>
  </si>
  <si>
    <t>NDE Use Only</t>
  </si>
  <si>
    <t>900 Other</t>
  </si>
  <si>
    <t>Total 900</t>
  </si>
  <si>
    <t>900 TOTAL</t>
  </si>
  <si>
    <t>Approved Indirect Cost Rate                       %</t>
  </si>
  <si>
    <t>TOTAL 700</t>
  </si>
  <si>
    <t>Project Title</t>
  </si>
  <si>
    <t>Staff Travel</t>
  </si>
  <si>
    <t>Non- Staff Travel</t>
  </si>
  <si>
    <t>Non-Staff Travel</t>
  </si>
  <si>
    <t>510  Student Travel Services</t>
  </si>
  <si>
    <t>580  Travel</t>
  </si>
  <si>
    <t>Print Name and Title of Reporting Official</t>
  </si>
  <si>
    <t>SNRPDP</t>
  </si>
  <si>
    <t>Communication</t>
  </si>
  <si>
    <t>x</t>
  </si>
  <si>
    <t>Salary for staff, extra-duty pay and subsititutes.</t>
  </si>
  <si>
    <t>Standard fringe benefits for salaries, extra-duty pay, and subsitutes.</t>
  </si>
  <si>
    <t>Facility rental for larger groups.  Rural WiFi access.</t>
  </si>
  <si>
    <t>Printing for bulk training materials.  Staff travel for training, meetings, conference attendance.</t>
  </si>
  <si>
    <t>Supplies, books, and equipment necessary to provide professional development.</t>
  </si>
  <si>
    <t>Facility Rental</t>
  </si>
  <si>
    <t>We employ 13 educational consultants.  Also distribution to the rural counties and conference consultants.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</si>
</sst>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AEEF3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44" fontId="6" fillId="0" borderId="3" xfId="2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44" fontId="6" fillId="0" borderId="5" xfId="2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164" fontId="6" fillId="0" borderId="4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2" xfId="0" applyFont="1" applyBorder="1" applyProtection="1">
      <protection locked="0"/>
    </xf>
    <xf numFmtId="0" fontId="7" fillId="0" borderId="0" xfId="0" applyFont="1" applyProtection="1">
      <protection locked="0"/>
    </xf>
    <xf numFmtId="44" fontId="6" fillId="0" borderId="0" xfId="2" applyFont="1" applyProtection="1">
      <protection locked="0"/>
    </xf>
    <xf numFmtId="0" fontId="7" fillId="0" borderId="13" xfId="0" applyFont="1" applyBorder="1" applyProtection="1">
      <protection locked="0"/>
    </xf>
    <xf numFmtId="0" fontId="6" fillId="0" borderId="11" xfId="0" applyFont="1" applyBorder="1" applyAlignment="1" applyProtection="1">
      <alignment horizontal="center"/>
      <protection locked="0"/>
    </xf>
    <xf numFmtId="44" fontId="6" fillId="0" borderId="13" xfId="2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44" fontId="6" fillId="0" borderId="5" xfId="2" applyFont="1" applyFill="1" applyBorder="1" applyProtection="1">
      <protection locked="0"/>
    </xf>
    <xf numFmtId="0" fontId="8" fillId="0" borderId="0" xfId="0" applyFo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44" fontId="6" fillId="0" borderId="0" xfId="0" applyNumberFormat="1" applyFont="1" applyProtection="1">
      <protection locked="0"/>
    </xf>
    <xf numFmtId="44" fontId="5" fillId="0" borderId="0" xfId="0" applyNumberFormat="1" applyFont="1" applyAlignment="1" applyProtection="1">
      <alignment horizontal="center"/>
      <protection locked="0"/>
    </xf>
    <xf numFmtId="44" fontId="6" fillId="0" borderId="14" xfId="0" applyNumberFormat="1" applyFont="1" applyBorder="1" applyProtection="1">
      <protection locked="0"/>
    </xf>
    <xf numFmtId="44" fontId="6" fillId="0" borderId="15" xfId="0" applyNumberFormat="1" applyFont="1" applyBorder="1" applyProtection="1">
      <protection locked="0"/>
    </xf>
    <xf numFmtId="44" fontId="6" fillId="0" borderId="16" xfId="0" applyNumberFormat="1" applyFont="1" applyBorder="1" applyProtection="1">
      <protection locked="0"/>
    </xf>
    <xf numFmtId="44" fontId="6" fillId="0" borderId="17" xfId="0" applyNumberFormat="1" applyFont="1" applyBorder="1" applyProtection="1">
      <protection locked="0"/>
    </xf>
    <xf numFmtId="44" fontId="6" fillId="0" borderId="15" xfId="0" applyNumberFormat="1" applyFont="1" applyFill="1" applyBorder="1" applyProtection="1">
      <protection locked="0"/>
    </xf>
    <xf numFmtId="44" fontId="6" fillId="0" borderId="0" xfId="0" applyNumberFormat="1" applyFont="1" applyFill="1" applyProtection="1"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 applyProtection="1">
      <alignment horizontal="center" vertical="top" wrapText="1"/>
      <protection locked="0"/>
    </xf>
    <xf numFmtId="44" fontId="5" fillId="0" borderId="21" xfId="0" applyNumberFormat="1" applyFont="1" applyBorder="1" applyAlignment="1" applyProtection="1">
      <alignment horizontal="center" vertical="top" wrapText="1"/>
      <protection locked="0"/>
    </xf>
    <xf numFmtId="44" fontId="6" fillId="0" borderId="22" xfId="0" applyNumberFormat="1" applyFont="1" applyBorder="1" applyProtection="1">
      <protection locked="0"/>
    </xf>
    <xf numFmtId="44" fontId="6" fillId="0" borderId="23" xfId="0" applyNumberFormat="1" applyFont="1" applyBorder="1" applyProtection="1">
      <protection locked="0"/>
    </xf>
    <xf numFmtId="44" fontId="6" fillId="0" borderId="23" xfId="0" applyNumberFormat="1" applyFont="1" applyFill="1" applyBorder="1" applyProtection="1">
      <protection locked="0"/>
    </xf>
    <xf numFmtId="44" fontId="5" fillId="3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Protection="1"/>
    <xf numFmtId="0" fontId="1" fillId="0" borderId="10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12" xfId="0" applyBorder="1" applyProtection="1"/>
    <xf numFmtId="0" fontId="1" fillId="0" borderId="12" xfId="0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6" fillId="0" borderId="26" xfId="0" applyFont="1" applyFill="1" applyBorder="1" applyProtection="1"/>
    <xf numFmtId="39" fontId="0" fillId="0" borderId="25" xfId="0" applyNumberFormat="1" applyFill="1" applyBorder="1" applyProtection="1"/>
    <xf numFmtId="0" fontId="0" fillId="0" borderId="27" xfId="0" applyBorder="1" applyAlignment="1" applyProtection="1">
      <alignment horizontal="left"/>
    </xf>
    <xf numFmtId="0" fontId="4" fillId="2" borderId="28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4" fillId="2" borderId="29" xfId="0" applyFont="1" applyFill="1" applyBorder="1" applyAlignment="1" applyProtection="1">
      <alignment horizontal="center"/>
    </xf>
    <xf numFmtId="0" fontId="4" fillId="2" borderId="30" xfId="0" applyFont="1" applyFill="1" applyBorder="1" applyAlignment="1" applyProtection="1">
      <alignment horizontal="center"/>
    </xf>
    <xf numFmtId="0" fontId="0" fillId="0" borderId="31" xfId="0" applyBorder="1" applyAlignment="1" applyProtection="1">
      <alignment horizontal="left"/>
    </xf>
    <xf numFmtId="0" fontId="5" fillId="0" borderId="32" xfId="0" applyFont="1" applyBorder="1" applyAlignment="1" applyProtection="1">
      <alignment horizontal="left"/>
    </xf>
    <xf numFmtId="0" fontId="0" fillId="0" borderId="33" xfId="0" applyBorder="1" applyProtection="1"/>
    <xf numFmtId="39" fontId="0" fillId="0" borderId="34" xfId="0" applyNumberFormat="1" applyBorder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0" fontId="4" fillId="0" borderId="0" xfId="0" quotePrefix="1" applyFont="1" applyAlignment="1" applyProtection="1">
      <alignment horizontal="left"/>
    </xf>
    <xf numFmtId="0" fontId="6" fillId="0" borderId="35" xfId="0" applyFont="1" applyBorder="1" applyAlignment="1" applyProtection="1">
      <alignment horizontal="centerContinuous"/>
    </xf>
    <xf numFmtId="0" fontId="0" fillId="0" borderId="36" xfId="0" applyBorder="1" applyAlignment="1" applyProtection="1">
      <alignment horizontal="centerContinuous"/>
    </xf>
    <xf numFmtId="0" fontId="0" fillId="0" borderId="37" xfId="0" applyBorder="1" applyAlignment="1" applyProtection="1">
      <alignment horizontal="centerContinuous"/>
    </xf>
    <xf numFmtId="0" fontId="0" fillId="0" borderId="38" xfId="0" applyBorder="1" applyProtection="1"/>
    <xf numFmtId="0" fontId="0" fillId="0" borderId="0" xfId="0" applyBorder="1" applyProtection="1"/>
    <xf numFmtId="0" fontId="0" fillId="0" borderId="39" xfId="0" applyBorder="1" applyProtection="1"/>
    <xf numFmtId="0" fontId="0" fillId="0" borderId="40" xfId="0" applyBorder="1" applyAlignment="1" applyProtection="1">
      <alignment horizontal="center"/>
    </xf>
    <xf numFmtId="0" fontId="0" fillId="0" borderId="41" xfId="0" applyBorder="1" applyProtection="1"/>
    <xf numFmtId="0" fontId="0" fillId="0" borderId="26" xfId="0" applyFill="1" applyBorder="1" applyProtection="1"/>
    <xf numFmtId="0" fontId="6" fillId="4" borderId="26" xfId="0" applyFont="1" applyFill="1" applyBorder="1" applyProtection="1"/>
    <xf numFmtId="39" fontId="0" fillId="4" borderId="42" xfId="0" applyNumberFormat="1" applyFill="1" applyBorder="1" applyAlignment="1" applyProtection="1">
      <alignment horizontal="right"/>
    </xf>
    <xf numFmtId="39" fontId="0" fillId="4" borderId="25" xfId="0" applyNumberFormat="1" applyFill="1" applyBorder="1" applyProtection="1"/>
    <xf numFmtId="39" fontId="0" fillId="4" borderId="43" xfId="0" applyNumberFormat="1" applyFill="1" applyBorder="1" applyProtection="1"/>
    <xf numFmtId="39" fontId="0" fillId="4" borderId="44" xfId="0" applyNumberFormat="1" applyFill="1" applyBorder="1" applyAlignment="1" applyProtection="1">
      <alignment horizontal="right"/>
    </xf>
    <xf numFmtId="0" fontId="0" fillId="4" borderId="26" xfId="0" applyFill="1" applyBorder="1" applyProtection="1"/>
    <xf numFmtId="0" fontId="5" fillId="4" borderId="26" xfId="0" applyFont="1" applyFill="1" applyBorder="1" applyProtection="1"/>
    <xf numFmtId="0" fontId="5" fillId="5" borderId="34" xfId="0" applyFont="1" applyFill="1" applyBorder="1" applyAlignment="1" applyProtection="1">
      <alignment horizontal="left"/>
    </xf>
    <xf numFmtId="0" fontId="0" fillId="5" borderId="33" xfId="0" applyFill="1" applyBorder="1" applyProtection="1"/>
    <xf numFmtId="39" fontId="0" fillId="5" borderId="34" xfId="0" applyNumberFormat="1" applyFill="1" applyBorder="1" applyProtection="1"/>
    <xf numFmtId="0" fontId="5" fillId="4" borderId="34" xfId="0" applyFont="1" applyFill="1" applyBorder="1" applyAlignment="1" applyProtection="1">
      <alignment horizontal="right"/>
      <protection locked="0"/>
    </xf>
    <xf numFmtId="44" fontId="5" fillId="4" borderId="45" xfId="0" applyNumberFormat="1" applyFont="1" applyFill="1" applyBorder="1" applyProtection="1"/>
    <xf numFmtId="44" fontId="5" fillId="4" borderId="46" xfId="0" applyNumberFormat="1" applyFont="1" applyFill="1" applyBorder="1" applyProtection="1">
      <protection locked="0"/>
    </xf>
    <xf numFmtId="44" fontId="5" fillId="0" borderId="47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44" fontId="6" fillId="0" borderId="10" xfId="2" applyFont="1" applyFill="1" applyBorder="1" applyProtection="1">
      <protection locked="0"/>
    </xf>
    <xf numFmtId="44" fontId="6" fillId="0" borderId="16" xfId="0" applyNumberFormat="1" applyFont="1" applyFill="1" applyBorder="1" applyProtection="1">
      <protection locked="0"/>
    </xf>
    <xf numFmtId="44" fontId="6" fillId="0" borderId="0" xfId="2" applyFont="1" applyFill="1" applyProtection="1">
      <protection locked="0"/>
    </xf>
    <xf numFmtId="0" fontId="6" fillId="0" borderId="0" xfId="0" applyFont="1" applyFill="1" applyAlignment="1" applyProtection="1">
      <alignment wrapText="1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protection locked="0"/>
    </xf>
    <xf numFmtId="0" fontId="6" fillId="0" borderId="13" xfId="0" applyFont="1" applyFill="1" applyBorder="1" applyAlignment="1" applyProtection="1">
      <protection locked="0"/>
    </xf>
    <xf numFmtId="0" fontId="6" fillId="0" borderId="48" xfId="0" applyFont="1" applyFill="1" applyBorder="1" applyAlignment="1" applyProtection="1">
      <protection locked="0"/>
    </xf>
    <xf numFmtId="0" fontId="6" fillId="0" borderId="7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protection locked="0"/>
    </xf>
    <xf numFmtId="0" fontId="7" fillId="0" borderId="13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44" fontId="6" fillId="0" borderId="13" xfId="2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44" fontId="6" fillId="0" borderId="0" xfId="2" applyFont="1" applyFill="1" applyBorder="1" applyProtection="1">
      <protection locked="0"/>
    </xf>
    <xf numFmtId="0" fontId="5" fillId="4" borderId="34" xfId="0" applyFont="1" applyFill="1" applyBorder="1" applyAlignment="1" applyProtection="1">
      <alignment horizontal="right" wrapText="1"/>
      <protection locked="0"/>
    </xf>
    <xf numFmtId="2" fontId="6" fillId="0" borderId="4" xfId="0" applyNumberFormat="1" applyFont="1" applyFill="1" applyBorder="1" applyAlignment="1" applyProtection="1">
      <alignment horizontal="center"/>
      <protection locked="0"/>
    </xf>
    <xf numFmtId="44" fontId="6" fillId="0" borderId="7" xfId="2" applyFont="1" applyFill="1" applyBorder="1" applyProtection="1">
      <protection locked="0"/>
    </xf>
    <xf numFmtId="44" fontId="5" fillId="0" borderId="23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44" fontId="5" fillId="5" borderId="45" xfId="0" applyNumberFormat="1" applyFont="1" applyFill="1" applyBorder="1" applyProtection="1"/>
    <xf numFmtId="0" fontId="6" fillId="5" borderId="49" xfId="0" applyFont="1" applyFill="1" applyBorder="1" applyProtection="1">
      <protection locked="0"/>
    </xf>
    <xf numFmtId="0" fontId="5" fillId="5" borderId="49" xfId="0" applyFont="1" applyFill="1" applyBorder="1" applyAlignment="1" applyProtection="1">
      <alignment horizontal="right"/>
      <protection locked="0"/>
    </xf>
    <xf numFmtId="44" fontId="5" fillId="5" borderId="50" xfId="0" applyNumberFormat="1" applyFont="1" applyFill="1" applyBorder="1" applyProtection="1"/>
    <xf numFmtId="2" fontId="6" fillId="6" borderId="4" xfId="0" applyNumberFormat="1" applyFont="1" applyFill="1" applyBorder="1" applyAlignment="1" applyProtection="1">
      <alignment horizontal="center"/>
      <protection locked="0"/>
    </xf>
    <xf numFmtId="0" fontId="6" fillId="6" borderId="0" xfId="0" applyFont="1" applyFill="1" applyAlignment="1" applyProtection="1">
      <alignment horizontal="center"/>
      <protection locked="0"/>
    </xf>
    <xf numFmtId="44" fontId="6" fillId="6" borderId="5" xfId="2" applyFont="1" applyFill="1" applyBorder="1" applyProtection="1"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44" fontId="6" fillId="6" borderId="0" xfId="2" applyFont="1" applyFill="1" applyProtection="1">
      <protection locked="0"/>
    </xf>
    <xf numFmtId="44" fontId="6" fillId="6" borderId="0" xfId="2" applyFont="1" applyFill="1" applyBorder="1" applyProtection="1">
      <protection locked="0"/>
    </xf>
    <xf numFmtId="0" fontId="5" fillId="4" borderId="26" xfId="0" applyFont="1" applyFill="1" applyBorder="1" applyAlignment="1" applyProtection="1">
      <alignment horizontal="right"/>
      <protection locked="0"/>
    </xf>
    <xf numFmtId="44" fontId="5" fillId="4" borderId="26" xfId="0" applyNumberFormat="1" applyFont="1" applyFill="1" applyBorder="1" applyProtection="1"/>
    <xf numFmtId="0" fontId="7" fillId="0" borderId="5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horizontal="center"/>
      <protection locked="0"/>
    </xf>
    <xf numFmtId="44" fontId="5" fillId="4" borderId="26" xfId="0" applyNumberFormat="1" applyFont="1" applyFill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26" xfId="0" applyFont="1" applyFill="1" applyBorder="1" applyProtection="1"/>
    <xf numFmtId="44" fontId="4" fillId="7" borderId="53" xfId="0" quotePrefix="1" applyNumberFormat="1" applyFont="1" applyFill="1" applyBorder="1" applyAlignment="1" applyProtection="1">
      <alignment horizontal="center"/>
    </xf>
    <xf numFmtId="0" fontId="2" fillId="0" borderId="0" xfId="0" applyFont="1" applyProtection="1"/>
    <xf numFmtId="44" fontId="6" fillId="8" borderId="15" xfId="0" applyNumberFormat="1" applyFont="1" applyFill="1" applyBorder="1" applyProtection="1">
      <protection locked="0"/>
    </xf>
    <xf numFmtId="44" fontId="5" fillId="7" borderId="45" xfId="0" applyNumberFormat="1" applyFont="1" applyFill="1" applyBorder="1" applyAlignment="1" applyProtection="1">
      <alignment horizontal="center"/>
      <protection locked="0"/>
    </xf>
    <xf numFmtId="0" fontId="2" fillId="7" borderId="54" xfId="0" applyFont="1" applyFill="1" applyBorder="1" applyAlignment="1" applyProtection="1">
      <protection locked="0"/>
    </xf>
    <xf numFmtId="0" fontId="6" fillId="7" borderId="55" xfId="0" applyFont="1" applyFill="1" applyBorder="1" applyAlignment="1" applyProtection="1">
      <protection locked="0"/>
    </xf>
    <xf numFmtId="0" fontId="6" fillId="7" borderId="33" xfId="0" applyFont="1" applyFill="1" applyBorder="1" applyAlignment="1" applyProtection="1">
      <protection locked="0"/>
    </xf>
    <xf numFmtId="44" fontId="4" fillId="7" borderId="53" xfId="0" applyNumberFormat="1" applyFont="1" applyFill="1" applyBorder="1" applyAlignment="1" applyProtection="1">
      <alignment horizontal="center"/>
    </xf>
    <xf numFmtId="44" fontId="0" fillId="0" borderId="0" xfId="0" applyNumberFormat="1" applyProtection="1"/>
    <xf numFmtId="44" fontId="6" fillId="0" borderId="56" xfId="0" applyNumberFormat="1" applyFont="1" applyFill="1" applyBorder="1" applyProtection="1">
      <protection locked="0"/>
    </xf>
    <xf numFmtId="44" fontId="6" fillId="0" borderId="47" xfId="0" applyNumberFormat="1" applyFont="1" applyFill="1" applyBorder="1" applyProtection="1">
      <protection locked="0"/>
    </xf>
    <xf numFmtId="44" fontId="6" fillId="0" borderId="56" xfId="0" applyNumberFormat="1" applyFont="1" applyBorder="1" applyProtection="1">
      <protection locked="0"/>
    </xf>
    <xf numFmtId="44" fontId="6" fillId="0" borderId="47" xfId="0" applyNumberFormat="1" applyFont="1" applyBorder="1" applyProtection="1">
      <protection locked="0"/>
    </xf>
    <xf numFmtId="39" fontId="0" fillId="8" borderId="57" xfId="0" applyNumberFormat="1" applyFill="1" applyBorder="1" applyProtection="1"/>
    <xf numFmtId="0" fontId="2" fillId="8" borderId="34" xfId="0" applyFont="1" applyFill="1" applyBorder="1" applyAlignment="1" applyProtection="1">
      <alignment horizontal="left"/>
      <protection locked="0"/>
    </xf>
    <xf numFmtId="0" fontId="2" fillId="0" borderId="58" xfId="0" applyFont="1" applyBorder="1" applyAlignment="1" applyProtection="1">
      <alignment horizontal="center"/>
    </xf>
    <xf numFmtId="0" fontId="2" fillId="0" borderId="39" xfId="0" applyFont="1" applyBorder="1" applyProtection="1"/>
    <xf numFmtId="0" fontId="6" fillId="9" borderId="0" xfId="0" applyFont="1" applyFill="1" applyAlignment="1" applyProtection="1">
      <alignment wrapText="1"/>
      <protection locked="0"/>
    </xf>
    <xf numFmtId="0" fontId="6" fillId="9" borderId="0" xfId="0" applyFont="1" applyFill="1" applyProtection="1">
      <protection locked="0"/>
    </xf>
    <xf numFmtId="0" fontId="2" fillId="9" borderId="0" xfId="0" applyFont="1" applyFill="1" applyProtection="1">
      <protection locked="0"/>
    </xf>
    <xf numFmtId="0" fontId="7" fillId="9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49" fontId="1" fillId="0" borderId="52" xfId="0" applyNumberFormat="1" applyFont="1" applyBorder="1" applyAlignment="1" applyProtection="1">
      <alignment horizontal="center"/>
      <protection locked="0"/>
    </xf>
    <xf numFmtId="2" fontId="5" fillId="7" borderId="45" xfId="0" applyNumberFormat="1" applyFont="1" applyFill="1" applyBorder="1" applyProtection="1">
      <protection locked="0"/>
    </xf>
    <xf numFmtId="2" fontId="5" fillId="9" borderId="45" xfId="0" applyNumberFormat="1" applyFont="1" applyFill="1" applyBorder="1" applyProtection="1">
      <protection locked="0"/>
    </xf>
    <xf numFmtId="0" fontId="1" fillId="4" borderId="32" xfId="0" applyFont="1" applyFill="1" applyBorder="1" applyAlignment="1" applyProtection="1">
      <alignment horizontal="right"/>
      <protection locked="0"/>
    </xf>
    <xf numFmtId="0" fontId="1" fillId="4" borderId="34" xfId="0" applyFont="1" applyFill="1" applyBorder="1" applyAlignment="1" applyProtection="1">
      <alignment horizontal="right"/>
      <protection locked="0"/>
    </xf>
    <xf numFmtId="44" fontId="0" fillId="8" borderId="42" xfId="0" applyNumberFormat="1" applyFill="1" applyBorder="1" applyProtection="1"/>
    <xf numFmtId="39" fontId="6" fillId="6" borderId="4" xfId="2" applyNumberFormat="1" applyFont="1" applyFill="1" applyBorder="1" applyAlignment="1" applyProtection="1">
      <alignment horizontal="center"/>
      <protection locked="0"/>
    </xf>
    <xf numFmtId="44" fontId="6" fillId="6" borderId="4" xfId="1" applyNumberFormat="1" applyFont="1" applyFill="1" applyBorder="1" applyProtection="1">
      <protection locked="0"/>
    </xf>
    <xf numFmtId="2" fontId="6" fillId="6" borderId="4" xfId="2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39" fontId="0" fillId="0" borderId="0" xfId="0" applyNumberFormat="1" applyProtection="1"/>
    <xf numFmtId="0" fontId="6" fillId="0" borderId="0" xfId="0" applyNumberFormat="1" applyFont="1" applyAlignment="1" applyProtection="1">
      <alignment horizontal="center"/>
      <protection locked="0"/>
    </xf>
    <xf numFmtId="0" fontId="6" fillId="6" borderId="4" xfId="2" applyNumberFormat="1" applyFont="1" applyFill="1" applyBorder="1" applyAlignment="1" applyProtection="1">
      <alignment horizontal="center"/>
      <protection locked="0"/>
    </xf>
    <xf numFmtId="0" fontId="6" fillId="0" borderId="8" xfId="0" applyNumberFormat="1" applyFont="1" applyBorder="1" applyAlignment="1" applyProtection="1">
      <alignment horizontal="center"/>
      <protection locked="0"/>
    </xf>
    <xf numFmtId="10" fontId="2" fillId="8" borderId="34" xfId="0" applyNumberFormat="1" applyFont="1" applyFill="1" applyBorder="1" applyAlignment="1" applyProtection="1">
      <alignment horizontal="left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59" xfId="0" applyFont="1" applyBorder="1" applyAlignment="1" applyProtection="1">
      <alignment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59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48" xfId="0" applyFont="1" applyBorder="1" applyAlignment="1" applyProtection="1">
      <alignment horizontal="left"/>
      <protection locked="0"/>
    </xf>
    <xf numFmtId="0" fontId="6" fillId="5" borderId="54" xfId="0" applyFont="1" applyFill="1" applyBorder="1" applyAlignment="1" applyProtection="1">
      <alignment horizontal="left"/>
      <protection locked="0"/>
    </xf>
    <xf numFmtId="0" fontId="6" fillId="5" borderId="55" xfId="0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/>
      <protection locked="0"/>
    </xf>
    <xf numFmtId="0" fontId="6" fillId="5" borderId="33" xfId="0" applyFont="1" applyFill="1" applyBorder="1" applyAlignment="1" applyProtection="1">
      <alignment horizontal="left"/>
      <protection locked="0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left" wrapText="1"/>
      <protection locked="0"/>
    </xf>
    <xf numFmtId="0" fontId="6" fillId="0" borderId="8" xfId="0" applyFont="1" applyFill="1" applyBorder="1" applyAlignment="1" applyProtection="1">
      <alignment horizontal="left" wrapText="1"/>
      <protection locked="0"/>
    </xf>
    <xf numFmtId="0" fontId="6" fillId="0" borderId="61" xfId="0" applyFont="1" applyFill="1" applyBorder="1" applyAlignment="1" applyProtection="1">
      <alignment horizontal="left" wrapText="1"/>
      <protection locked="0"/>
    </xf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 applyProtection="1">
      <alignment horizontal="left" wrapText="1"/>
      <protection locked="0"/>
    </xf>
    <xf numFmtId="0" fontId="5" fillId="0" borderId="48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59" xfId="0" applyFont="1" applyBorder="1" applyAlignment="1" applyProtection="1">
      <alignment horizontal="left" vertical="top" wrapText="1"/>
      <protection locked="0"/>
    </xf>
    <xf numFmtId="0" fontId="5" fillId="10" borderId="11" xfId="0" applyFont="1" applyFill="1" applyBorder="1" applyAlignment="1" applyProtection="1">
      <alignment horizontal="left"/>
      <protection locked="0"/>
    </xf>
    <xf numFmtId="0" fontId="5" fillId="10" borderId="13" xfId="0" applyFont="1" applyFill="1" applyBorder="1" applyAlignment="1" applyProtection="1">
      <alignment horizontal="left"/>
      <protection locked="0"/>
    </xf>
    <xf numFmtId="0" fontId="5" fillId="10" borderId="48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3" xfId="0" applyFont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left" wrapText="1"/>
      <protection locked="0"/>
    </xf>
    <xf numFmtId="0" fontId="2" fillId="0" borderId="62" xfId="0" applyFont="1" applyFill="1" applyBorder="1" applyProtection="1"/>
    <xf numFmtId="0" fontId="2" fillId="0" borderId="0" xfId="0" applyFont="1" applyProtection="1">
      <protection locked="0"/>
    </xf>
    <xf numFmtId="0" fontId="1" fillId="0" borderId="0" xfId="0" quotePrefix="1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quotePrefix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49" fontId="1" fillId="0" borderId="0" xfId="0" quotePrefix="1" applyNumberFormat="1" applyFont="1" applyFill="1" applyBorder="1" applyAlignment="1" applyProtection="1">
      <protection locked="0"/>
    </xf>
    <xf numFmtId="0" fontId="6" fillId="0" borderId="0" xfId="0" applyNumberFormat="1" applyFont="1" applyProtection="1">
      <protection locked="0"/>
    </xf>
    <xf numFmtId="0" fontId="2" fillId="0" borderId="52" xfId="0" applyNumberFormat="1" applyFont="1" applyBorder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Border="1" applyAlignment="1" applyProtection="1">
      <alignment horizontal="left"/>
      <protection locked="0"/>
    </xf>
    <xf numFmtId="2" fontId="6" fillId="6" borderId="8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 applyProtection="1">
      <alignment horizontal="center"/>
      <protection locked="0"/>
    </xf>
    <xf numFmtId="1" fontId="6" fillId="6" borderId="8" xfId="0" applyNumberFormat="1" applyFont="1" applyFill="1" applyBorder="1" applyAlignment="1" applyProtection="1">
      <alignment horizontal="center"/>
      <protection locked="0"/>
    </xf>
    <xf numFmtId="0" fontId="2" fillId="9" borderId="0" xfId="0" applyFont="1" applyFill="1" applyAlignment="1" applyProtection="1">
      <alignment wrapText="1"/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39" fontId="0" fillId="0" borderId="63" xfId="0" applyNumberFormat="1" applyFill="1" applyBorder="1" applyProtection="1"/>
    <xf numFmtId="1" fontId="6" fillId="4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</xf>
    <xf numFmtId="0" fontId="1" fillId="4" borderId="26" xfId="0" applyFont="1" applyFill="1" applyBorder="1" applyProtection="1"/>
    <xf numFmtId="0" fontId="6" fillId="0" borderId="59" xfId="0" applyFont="1" applyFill="1" applyBorder="1" applyAlignment="1" applyProtection="1">
      <alignment horizontal="center"/>
      <protection locked="0"/>
    </xf>
    <xf numFmtId="0" fontId="6" fillId="9" borderId="7" xfId="0" applyFont="1" applyFill="1" applyBorder="1" applyProtection="1">
      <protection locked="0"/>
    </xf>
    <xf numFmtId="44" fontId="6" fillId="0" borderId="8" xfId="2" applyFont="1" applyFill="1" applyBorder="1" applyProtection="1">
      <protection locked="0"/>
    </xf>
    <xf numFmtId="0" fontId="6" fillId="11" borderId="55" xfId="0" applyFont="1" applyFill="1" applyBorder="1" applyAlignment="1" applyProtection="1">
      <protection locked="0"/>
    </xf>
    <xf numFmtId="0" fontId="1" fillId="9" borderId="11" xfId="0" applyFont="1" applyFill="1" applyBorder="1" applyProtection="1">
      <protection locked="0"/>
    </xf>
    <xf numFmtId="0" fontId="6" fillId="9" borderId="5" xfId="0" applyFont="1" applyFill="1" applyBorder="1" applyProtection="1"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44" fontId="1" fillId="0" borderId="48" xfId="2" applyFont="1" applyFill="1" applyBorder="1" applyAlignment="1" applyProtection="1">
      <alignment horizontal="right"/>
      <protection locked="0"/>
    </xf>
    <xf numFmtId="0" fontId="6" fillId="0" borderId="55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55" xfId="0" applyFont="1" applyFill="1" applyBorder="1" applyAlignment="1" applyProtection="1">
      <alignment horizontal="center"/>
      <protection locked="0"/>
    </xf>
    <xf numFmtId="44" fontId="6" fillId="6" borderId="4" xfId="2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64" xfId="0" applyFont="1" applyBorder="1" applyProtection="1">
      <protection locked="0"/>
    </xf>
    <xf numFmtId="0" fontId="5" fillId="12" borderId="34" xfId="0" applyFont="1" applyFill="1" applyBorder="1" applyAlignment="1" applyProtection="1">
      <alignment horizontal="right"/>
      <protection locked="0"/>
    </xf>
    <xf numFmtId="44" fontId="1" fillId="12" borderId="34" xfId="2" applyFont="1" applyFill="1" applyBorder="1" applyAlignment="1" applyProtection="1">
      <alignment horizontal="right"/>
      <protection locked="0"/>
    </xf>
    <xf numFmtId="44" fontId="6" fillId="12" borderId="34" xfId="0" applyNumberFormat="1" applyFont="1" applyFill="1" applyBorder="1" applyProtection="1">
      <protection locked="0"/>
    </xf>
    <xf numFmtId="44" fontId="1" fillId="12" borderId="34" xfId="0" applyNumberFormat="1" applyFont="1" applyFill="1" applyBorder="1" applyProtection="1">
      <protection locked="0"/>
    </xf>
    <xf numFmtId="39" fontId="0" fillId="12" borderId="25" xfId="0" applyNumberFormat="1" applyFill="1" applyBorder="1" applyProtection="1"/>
    <xf numFmtId="39" fontId="4" fillId="5" borderId="65" xfId="0" applyNumberFormat="1" applyFont="1" applyFill="1" applyBorder="1" applyAlignment="1" applyProtection="1">
      <alignment horizontal="right"/>
    </xf>
    <xf numFmtId="10" fontId="2" fillId="6" borderId="34" xfId="0" applyNumberFormat="1" applyFont="1" applyFill="1" applyBorder="1" applyAlignment="1" applyProtection="1">
      <protection locked="0"/>
    </xf>
    <xf numFmtId="0" fontId="6" fillId="0" borderId="8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44" fontId="6" fillId="12" borderId="66" xfId="0" applyNumberFormat="1" applyFont="1" applyFill="1" applyBorder="1" applyProtection="1">
      <protection locked="0"/>
    </xf>
    <xf numFmtId="44" fontId="6" fillId="0" borderId="61" xfId="2" applyFont="1" applyFill="1" applyBorder="1" applyProtection="1">
      <protection locked="0"/>
    </xf>
    <xf numFmtId="10" fontId="6" fillId="6" borderId="34" xfId="0" applyNumberFormat="1" applyFont="1" applyFill="1" applyBorder="1" applyAlignment="1" applyProtection="1">
      <protection locked="0"/>
    </xf>
    <xf numFmtId="44" fontId="1" fillId="12" borderId="12" xfId="2" applyFont="1" applyFill="1" applyBorder="1" applyAlignment="1" applyProtection="1">
      <alignment horizontal="right"/>
      <protection locked="0"/>
    </xf>
    <xf numFmtId="1" fontId="1" fillId="0" borderId="52" xfId="0" quotePrefix="1" applyNumberFormat="1" applyFont="1" applyBorder="1" applyAlignment="1" applyProtection="1">
      <alignment horizontal="center"/>
      <protection locked="0"/>
    </xf>
    <xf numFmtId="1" fontId="5" fillId="0" borderId="52" xfId="0" quotePrefix="1" applyNumberFormat="1" applyFont="1" applyBorder="1" applyAlignment="1" applyProtection="1">
      <alignment horizontal="center"/>
      <protection locked="0"/>
    </xf>
    <xf numFmtId="0" fontId="1" fillId="12" borderId="26" xfId="0" applyFont="1" applyFill="1" applyBorder="1" applyProtection="1"/>
    <xf numFmtId="0" fontId="6" fillId="0" borderId="5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1" fillId="9" borderId="5" xfId="0" applyFont="1" applyFill="1" applyBorder="1" applyAlignment="1" applyProtection="1">
      <protection locked="0"/>
    </xf>
    <xf numFmtId="0" fontId="0" fillId="0" borderId="0" xfId="0" applyAlignment="1"/>
    <xf numFmtId="0" fontId="0" fillId="0" borderId="59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61" xfId="0" applyBorder="1" applyAlignment="1"/>
    <xf numFmtId="0" fontId="1" fillId="0" borderId="13" xfId="0" applyFont="1" applyBorder="1" applyAlignment="1"/>
    <xf numFmtId="0" fontId="1" fillId="0" borderId="48" xfId="0" applyFont="1" applyBorder="1" applyAlignment="1"/>
    <xf numFmtId="0" fontId="6" fillId="0" borderId="5" xfId="0" applyFont="1" applyFill="1" applyBorder="1" applyAlignment="1" applyProtection="1">
      <alignment vertical="top" wrapText="1"/>
      <protection locked="0"/>
    </xf>
    <xf numFmtId="0" fontId="6" fillId="0" borderId="64" xfId="0" applyFont="1" applyFill="1" applyBorder="1" applyAlignment="1" applyProtection="1">
      <alignment horizontal="center"/>
      <protection locked="0"/>
    </xf>
    <xf numFmtId="0" fontId="2" fillId="9" borderId="5" xfId="0" applyFont="1" applyFill="1" applyBorder="1" applyProtection="1">
      <protection locked="0"/>
    </xf>
    <xf numFmtId="0" fontId="1" fillId="9" borderId="67" xfId="0" applyFont="1" applyFill="1" applyBorder="1" applyAlignment="1" applyProtection="1">
      <protection locked="0"/>
    </xf>
    <xf numFmtId="0" fontId="2" fillId="9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6" fillId="0" borderId="6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1" fillId="0" borderId="52" xfId="0" applyFont="1" applyBorder="1" applyAlignment="1" applyProtection="1">
      <alignment horizontal="left"/>
      <protection locked="0"/>
    </xf>
    <xf numFmtId="2" fontId="2" fillId="6" borderId="8" xfId="0" applyNumberFormat="1" applyFont="1" applyFill="1" applyBorder="1" applyAlignment="1" applyProtection="1">
      <alignment horizontal="center"/>
      <protection locked="0"/>
    </xf>
    <xf numFmtId="14" fontId="6" fillId="6" borderId="8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5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Protection="1">
      <protection locked="0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46</xdr:row>
      <xdr:rowOff>203200</xdr:rowOff>
    </xdr:from>
    <xdr:to>
      <xdr:col>1</xdr:col>
      <xdr:colOff>2501900</xdr:colOff>
      <xdr:row>51</xdr:row>
      <xdr:rowOff>114300</xdr:rowOff>
    </xdr:to>
    <xdr:pic>
      <xdr:nvPicPr>
        <xdr:cNvPr id="2" name="Picture 1" descr="Chelli Smith signa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9461500"/>
          <a:ext cx="2159000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60"/>
  <sheetViews>
    <sheetView tabSelected="1" view="pageLayout" zoomScaleNormal="100" workbookViewId="0">
      <selection activeCell="C9" sqref="C9"/>
    </sheetView>
  </sheetViews>
  <sheetFormatPr defaultColWidth="9.1796875" defaultRowHeight="12.5" x14ac:dyDescent="0.25"/>
  <cols>
    <col min="1" max="1" width="15" style="62" customWidth="1"/>
    <col min="2" max="2" width="36.81640625" style="62" customWidth="1"/>
    <col min="3" max="3" width="18.36328125" style="62" customWidth="1"/>
    <col min="4" max="4" width="17.453125" style="62" customWidth="1"/>
    <col min="5" max="5" width="19.6328125" style="62" customWidth="1"/>
    <col min="6" max="16384" width="9.1796875" style="62"/>
  </cols>
  <sheetData>
    <row r="1" spans="1:6" ht="12.75" customHeight="1" x14ac:dyDescent="0.25">
      <c r="A1" s="1"/>
      <c r="B1" s="1"/>
      <c r="C1" s="1"/>
      <c r="D1" s="1"/>
      <c r="E1" s="1"/>
    </row>
    <row r="2" spans="1:6" x14ac:dyDescent="0.25">
      <c r="A2" s="218"/>
      <c r="B2" s="1"/>
      <c r="C2" s="1"/>
      <c r="D2" s="1"/>
      <c r="E2" s="1"/>
    </row>
    <row r="3" spans="1:6" ht="13.5" thickBot="1" x14ac:dyDescent="0.35">
      <c r="A3" s="3" t="s">
        <v>140</v>
      </c>
      <c r="B3" s="295" t="s">
        <v>167</v>
      </c>
      <c r="C3" s="228" t="s">
        <v>139</v>
      </c>
      <c r="D3" s="229"/>
      <c r="E3" s="229"/>
      <c r="F3" s="230"/>
    </row>
    <row r="4" spans="1:6" ht="13" x14ac:dyDescent="0.3">
      <c r="A4" s="3"/>
      <c r="B4" s="223"/>
      <c r="C4" s="222"/>
      <c r="D4" s="224"/>
      <c r="E4" s="224"/>
    </row>
    <row r="5" spans="1:6" ht="13.5" thickBot="1" x14ac:dyDescent="0.35">
      <c r="A5" s="4" t="s">
        <v>135</v>
      </c>
      <c r="B5" s="229"/>
      <c r="C5" s="4" t="s">
        <v>126</v>
      </c>
      <c r="D5" s="229"/>
      <c r="E5" s="229"/>
    </row>
    <row r="6" spans="1:6" ht="13.5" thickBot="1" x14ac:dyDescent="0.35">
      <c r="A6" s="3" t="s">
        <v>124</v>
      </c>
      <c r="B6" s="229"/>
      <c r="C6" s="5"/>
      <c r="D6" s="45" t="s">
        <v>12</v>
      </c>
      <c r="E6" s="231">
        <v>2019</v>
      </c>
    </row>
    <row r="7" spans="1:6" ht="13" x14ac:dyDescent="0.3">
      <c r="A7" s="3"/>
      <c r="B7" s="4"/>
      <c r="C7" s="5"/>
      <c r="D7" s="45"/>
      <c r="E7" s="219"/>
    </row>
    <row r="8" spans="1:6" ht="13" x14ac:dyDescent="0.3">
      <c r="A8" s="3"/>
      <c r="B8" s="4"/>
      <c r="C8" s="5"/>
      <c r="D8" s="45"/>
      <c r="E8" s="219" t="s">
        <v>154</v>
      </c>
    </row>
    <row r="9" spans="1:6" ht="13.5" thickBot="1" x14ac:dyDescent="0.35">
      <c r="A9" s="4" t="s">
        <v>127</v>
      </c>
      <c r="B9" s="4"/>
      <c r="D9" s="3" t="s">
        <v>128</v>
      </c>
      <c r="E9" s="237"/>
    </row>
    <row r="10" spans="1:6" ht="13.5" thickBot="1" x14ac:dyDescent="0.35">
      <c r="A10" s="229"/>
      <c r="B10" s="229"/>
      <c r="C10" s="5"/>
      <c r="D10" s="3" t="s">
        <v>129</v>
      </c>
      <c r="E10" s="237"/>
    </row>
    <row r="11" spans="1:6" ht="13.5" thickBot="1" x14ac:dyDescent="0.35">
      <c r="A11" s="3" t="s">
        <v>134</v>
      </c>
      <c r="B11" s="4"/>
      <c r="C11" s="5"/>
      <c r="D11" s="3" t="s">
        <v>130</v>
      </c>
      <c r="E11" s="237"/>
    </row>
    <row r="12" spans="1:6" ht="13.5" thickBot="1" x14ac:dyDescent="0.35">
      <c r="A12" s="3" t="s">
        <v>132</v>
      </c>
      <c r="B12" s="295" t="s">
        <v>169</v>
      </c>
      <c r="C12" s="5"/>
      <c r="D12" s="220" t="s">
        <v>131</v>
      </c>
      <c r="E12" s="237"/>
    </row>
    <row r="13" spans="1:6" ht="13.5" thickBot="1" x14ac:dyDescent="0.35">
      <c r="A13" s="4" t="s">
        <v>133</v>
      </c>
      <c r="B13" s="229"/>
      <c r="C13" s="5"/>
      <c r="E13" s="237"/>
    </row>
    <row r="14" spans="1:6" ht="13.5" thickBot="1" x14ac:dyDescent="0.35">
      <c r="A14" s="221"/>
      <c r="B14" s="178"/>
      <c r="C14" s="178"/>
      <c r="D14" s="220" t="s">
        <v>125</v>
      </c>
      <c r="E14" s="237"/>
    </row>
    <row r="15" spans="1:6" ht="13" thickBot="1" x14ac:dyDescent="0.3">
      <c r="A15" s="1"/>
      <c r="B15" s="1"/>
      <c r="C15" s="1"/>
      <c r="D15" s="1"/>
      <c r="E15" s="237"/>
    </row>
    <row r="16" spans="1:6" ht="13" x14ac:dyDescent="0.3">
      <c r="A16" s="63"/>
      <c r="B16" s="63"/>
      <c r="C16" s="63"/>
      <c r="D16" s="63"/>
      <c r="E16" s="63"/>
    </row>
    <row r="17" spans="1:5" ht="13" x14ac:dyDescent="0.3">
      <c r="A17" s="64" t="s">
        <v>0</v>
      </c>
      <c r="B17" s="64" t="s">
        <v>1</v>
      </c>
      <c r="C17" s="64" t="s">
        <v>2</v>
      </c>
      <c r="D17" s="64" t="s">
        <v>3</v>
      </c>
      <c r="E17" s="64"/>
    </row>
    <row r="18" spans="1:5" ht="13.5" thickBot="1" x14ac:dyDescent="0.35">
      <c r="A18" s="65"/>
      <c r="B18" s="65"/>
      <c r="C18" s="66" t="s">
        <v>64</v>
      </c>
      <c r="D18" s="66" t="s">
        <v>65</v>
      </c>
      <c r="E18" s="66" t="s">
        <v>4</v>
      </c>
    </row>
    <row r="19" spans="1:5" ht="18.5" customHeight="1" x14ac:dyDescent="0.25">
      <c r="A19" s="67">
        <v>100</v>
      </c>
      <c r="B19" s="91" t="s">
        <v>66</v>
      </c>
      <c r="C19" s="92">
        <f>'Instruction '!G29</f>
        <v>0</v>
      </c>
      <c r="D19" s="93">
        <f>+'Support Services'!G31</f>
        <v>1812889.11</v>
      </c>
      <c r="E19" s="94">
        <f>SUM(C19+D19)</f>
        <v>1812889.11</v>
      </c>
    </row>
    <row r="20" spans="1:5" ht="18.5" customHeight="1" x14ac:dyDescent="0.25">
      <c r="A20" s="67">
        <v>200</v>
      </c>
      <c r="B20" s="91" t="s">
        <v>67</v>
      </c>
      <c r="C20" s="95">
        <f>'Instruction '!G47</f>
        <v>0</v>
      </c>
      <c r="D20" s="93">
        <f>+'Support Services'!G49</f>
        <v>615816.42000000004</v>
      </c>
      <c r="E20" s="94">
        <f>SUM(C20+D20)</f>
        <v>615816.42000000004</v>
      </c>
    </row>
    <row r="21" spans="1:5" ht="18.75" customHeight="1" x14ac:dyDescent="0.25">
      <c r="A21" s="67">
        <v>300</v>
      </c>
      <c r="B21" s="96" t="s">
        <v>5</v>
      </c>
      <c r="C21" s="93">
        <f>'Instruction '!G63</f>
        <v>0</v>
      </c>
      <c r="D21" s="93">
        <f>+'Support Services'!G68</f>
        <v>1313425</v>
      </c>
      <c r="E21" s="94">
        <f>SUM(C21+D21)</f>
        <v>1313425</v>
      </c>
    </row>
    <row r="22" spans="1:5" ht="18.75" customHeight="1" x14ac:dyDescent="0.25">
      <c r="A22" s="67">
        <v>400</v>
      </c>
      <c r="B22" s="96" t="s">
        <v>6</v>
      </c>
      <c r="C22" s="93">
        <f>'Instruction '!G76</f>
        <v>0</v>
      </c>
      <c r="D22" s="93">
        <f>+'Support Services'!G82</f>
        <v>3140</v>
      </c>
      <c r="E22" s="94">
        <f>SUM(C22+D22)</f>
        <v>3140</v>
      </c>
    </row>
    <row r="23" spans="1:5" ht="18.75" customHeight="1" x14ac:dyDescent="0.3">
      <c r="A23" s="70">
        <v>500</v>
      </c>
      <c r="B23" s="146" t="s">
        <v>164</v>
      </c>
      <c r="C23" s="69">
        <f>'Instruction '!G81+'Instruction '!G85</f>
        <v>0</v>
      </c>
      <c r="D23" s="69">
        <f>'Support Services'!G87+'Support Services'!G91</f>
        <v>0</v>
      </c>
      <c r="E23" s="71"/>
    </row>
    <row r="24" spans="1:5" ht="18.75" customHeight="1" x14ac:dyDescent="0.3">
      <c r="A24" s="72"/>
      <c r="B24" s="146" t="s">
        <v>165</v>
      </c>
      <c r="C24" s="69">
        <f>'Instruction '!G105+'Instruction '!G109</f>
        <v>0</v>
      </c>
      <c r="D24" s="69">
        <f>'Support Services'!G111+'Support Services'!G115</f>
        <v>85000</v>
      </c>
      <c r="E24" s="73"/>
    </row>
    <row r="25" spans="1:5" ht="18.75" customHeight="1" x14ac:dyDescent="0.3">
      <c r="A25" s="72"/>
      <c r="B25" s="146" t="s">
        <v>89</v>
      </c>
      <c r="C25" s="69">
        <f>'Instruction '!G89+'Instruction '!G93+'Instruction '!G97+'Instruction '!G101+'Instruction '!G117</f>
        <v>0</v>
      </c>
      <c r="D25" s="69">
        <f>'Support Services'!G95+'Support Services'!G99+'Support Services'!G103+'Support Services'!G107+'Support Services'!G122</f>
        <v>16000</v>
      </c>
      <c r="E25" s="74"/>
    </row>
    <row r="26" spans="1:5" ht="17.25" customHeight="1" x14ac:dyDescent="0.3">
      <c r="A26" s="75"/>
      <c r="B26" s="97" t="s">
        <v>68</v>
      </c>
      <c r="C26" s="92">
        <f>SUM(C23:C25)</f>
        <v>0</v>
      </c>
      <c r="D26" s="92">
        <f>SUM(D23:D25)</f>
        <v>101000</v>
      </c>
      <c r="E26" s="93">
        <f>SUM(C26+D26)</f>
        <v>101000</v>
      </c>
    </row>
    <row r="27" spans="1:5" ht="18" customHeight="1" x14ac:dyDescent="0.3">
      <c r="A27" s="70">
        <v>600</v>
      </c>
      <c r="B27" s="146" t="s">
        <v>121</v>
      </c>
      <c r="C27" s="69">
        <f>+'Instruction '!G127</f>
        <v>0</v>
      </c>
      <c r="D27" s="69">
        <f>+'Support Services'!G133</f>
        <v>72085.47</v>
      </c>
      <c r="E27" s="73"/>
    </row>
    <row r="28" spans="1:5" ht="18" customHeight="1" x14ac:dyDescent="0.3">
      <c r="A28" s="72"/>
      <c r="B28" s="146" t="s">
        <v>112</v>
      </c>
      <c r="C28" s="69">
        <f>+'Instruction '!G131</f>
        <v>0</v>
      </c>
      <c r="D28" s="69">
        <f>+'Support Services'!G137</f>
        <v>0</v>
      </c>
      <c r="E28" s="73"/>
    </row>
    <row r="29" spans="1:5" ht="17.25" customHeight="1" x14ac:dyDescent="0.3">
      <c r="A29" s="72"/>
      <c r="B29" s="90" t="s">
        <v>122</v>
      </c>
      <c r="C29" s="69">
        <f>+'Instruction '!G136</f>
        <v>0</v>
      </c>
      <c r="D29" s="69">
        <f>+'Support Services'!G142</f>
        <v>30000</v>
      </c>
      <c r="E29" s="73"/>
    </row>
    <row r="30" spans="1:5" ht="17.25" customHeight="1" x14ac:dyDescent="0.3">
      <c r="A30" s="72"/>
      <c r="B30" s="68" t="s">
        <v>69</v>
      </c>
      <c r="C30" s="69">
        <f>+'Instruction '!G141</f>
        <v>0</v>
      </c>
      <c r="D30" s="69">
        <f>+'Support Services'!G147</f>
        <v>0</v>
      </c>
      <c r="E30" s="73"/>
    </row>
    <row r="31" spans="1:5" ht="18.75" customHeight="1" x14ac:dyDescent="0.3">
      <c r="A31" s="72"/>
      <c r="B31" s="217" t="s">
        <v>123</v>
      </c>
      <c r="C31" s="69">
        <f>+'Instruction '!G146</f>
        <v>0</v>
      </c>
      <c r="D31" s="69">
        <f>+'Support Services'!G152</f>
        <v>0</v>
      </c>
      <c r="E31" s="73"/>
    </row>
    <row r="32" spans="1:5" ht="18.75" customHeight="1" x14ac:dyDescent="0.3">
      <c r="A32" s="72"/>
      <c r="B32" s="68" t="s">
        <v>70</v>
      </c>
      <c r="C32" s="69">
        <f>+'Instruction '!G150</f>
        <v>0</v>
      </c>
      <c r="D32" s="69">
        <f>+'Support Services'!G156</f>
        <v>0</v>
      </c>
      <c r="E32" s="73"/>
    </row>
    <row r="33" spans="1:6" ht="18.75" customHeight="1" x14ac:dyDescent="0.3">
      <c r="A33" s="72"/>
      <c r="B33" s="68" t="s">
        <v>71</v>
      </c>
      <c r="C33" s="69">
        <f>+'Instruction '!G154</f>
        <v>0</v>
      </c>
      <c r="D33" s="69">
        <f>+'Support Services'!G160</f>
        <v>5000</v>
      </c>
      <c r="E33" s="73"/>
    </row>
    <row r="34" spans="1:6" ht="18" customHeight="1" x14ac:dyDescent="0.3">
      <c r="A34" s="72"/>
      <c r="B34" s="68" t="s">
        <v>72</v>
      </c>
      <c r="C34" s="69">
        <f>+'Instruction '!G159</f>
        <v>0</v>
      </c>
      <c r="D34" s="69">
        <f>+'Support Services'!G165</f>
        <v>0</v>
      </c>
      <c r="E34" s="73"/>
    </row>
    <row r="35" spans="1:6" ht="18" customHeight="1" x14ac:dyDescent="0.3">
      <c r="A35" s="75"/>
      <c r="B35" s="97" t="s">
        <v>73</v>
      </c>
      <c r="C35" s="92">
        <f>SUM(C27:C34)</f>
        <v>0</v>
      </c>
      <c r="D35" s="92">
        <f>SUM(D27:D34)</f>
        <v>107085.47</v>
      </c>
      <c r="E35" s="93">
        <f>SUM(C35+D35)</f>
        <v>107085.47</v>
      </c>
    </row>
    <row r="36" spans="1:6" ht="18" customHeight="1" x14ac:dyDescent="0.3">
      <c r="A36" s="70">
        <v>800</v>
      </c>
      <c r="B36" s="68" t="s">
        <v>7</v>
      </c>
      <c r="C36" s="69">
        <f>+'Instruction '!G170</f>
        <v>0</v>
      </c>
      <c r="D36" s="69">
        <f>+'Support Services'!G177</f>
        <v>30000</v>
      </c>
      <c r="E36" s="73"/>
    </row>
    <row r="37" spans="1:6" ht="18" customHeight="1" x14ac:dyDescent="0.3">
      <c r="A37" s="72"/>
      <c r="B37" s="68" t="s">
        <v>74</v>
      </c>
      <c r="C37" s="69">
        <f>+'Instruction '!G175</f>
        <v>0</v>
      </c>
      <c r="D37" s="69">
        <f>+'Support Services'!G182</f>
        <v>0</v>
      </c>
      <c r="E37" s="73"/>
    </row>
    <row r="38" spans="1:6" ht="18.75" customHeight="1" x14ac:dyDescent="0.3">
      <c r="A38" s="72"/>
      <c r="B38" s="68" t="s">
        <v>75</v>
      </c>
      <c r="C38" s="69">
        <f>+'Instruction '!G180</f>
        <v>0</v>
      </c>
      <c r="D38" s="69">
        <f>+'Support Services'!G187</f>
        <v>0</v>
      </c>
      <c r="E38" s="74"/>
    </row>
    <row r="39" spans="1:6" ht="18.75" customHeight="1" thickBot="1" x14ac:dyDescent="0.35">
      <c r="A39" s="75"/>
      <c r="B39" s="97" t="s">
        <v>76</v>
      </c>
      <c r="C39" s="92">
        <f>SUM(C36:C38)</f>
        <v>0</v>
      </c>
      <c r="D39" s="92">
        <f>SUM(D36:D38)</f>
        <v>30000</v>
      </c>
      <c r="E39" s="93">
        <f>SUM(C39+D39)</f>
        <v>30000</v>
      </c>
    </row>
    <row r="40" spans="1:6" ht="18.75" customHeight="1" thickBot="1" x14ac:dyDescent="0.35">
      <c r="A40" s="76" t="s">
        <v>8</v>
      </c>
      <c r="B40" s="77"/>
      <c r="C40" s="78">
        <f>SUM(C19+C20+C21+C22+C26+C35+C39)</f>
        <v>0</v>
      </c>
      <c r="D40" s="78">
        <f>SUM(D19+D20+D21+D22+D26+D35+D39)</f>
        <v>3983356.0000000005</v>
      </c>
      <c r="E40" s="160">
        <f>SUM(C40+D40)</f>
        <v>3983356.0000000005</v>
      </c>
    </row>
    <row r="41" spans="1:6" ht="19.5" customHeight="1" thickBot="1" x14ac:dyDescent="0.35">
      <c r="A41" s="161" t="s">
        <v>114</v>
      </c>
      <c r="B41" s="183">
        <f>'Instruction '!C189</f>
        <v>0</v>
      </c>
      <c r="C41" s="154">
        <f>'Instruction '!G189</f>
        <v>0</v>
      </c>
      <c r="D41" s="147">
        <f>'Support Services'!G197</f>
        <v>0</v>
      </c>
      <c r="E41" s="174">
        <f>SUM(C41:D41)</f>
        <v>0</v>
      </c>
      <c r="F41" s="155"/>
    </row>
    <row r="42" spans="1:6" ht="18" customHeight="1" x14ac:dyDescent="0.3">
      <c r="A42" s="70">
        <v>700</v>
      </c>
      <c r="B42" s="90" t="s">
        <v>13</v>
      </c>
      <c r="C42" s="69">
        <f>'Instruction '!F192</f>
        <v>0</v>
      </c>
      <c r="D42" s="69">
        <f>'Support Services'!F202</f>
        <v>0</v>
      </c>
      <c r="E42" s="73"/>
    </row>
    <row r="43" spans="1:6" ht="18" customHeight="1" x14ac:dyDescent="0.3">
      <c r="A43" s="72"/>
      <c r="B43" s="68" t="s">
        <v>77</v>
      </c>
      <c r="C43" s="69">
        <f>'Instruction '!F194</f>
        <v>0</v>
      </c>
      <c r="D43" s="69">
        <f>'Support Services'!F200</f>
        <v>0</v>
      </c>
      <c r="E43" s="73"/>
    </row>
    <row r="44" spans="1:6" ht="18" customHeight="1" x14ac:dyDescent="0.3">
      <c r="B44" s="270" t="s">
        <v>78</v>
      </c>
      <c r="C44" s="259">
        <f>SUM(C42:C43)</f>
        <v>0</v>
      </c>
      <c r="D44" s="259">
        <f>SUM(D42:D43)</f>
        <v>0</v>
      </c>
      <c r="E44" s="94">
        <f>SUM(C44+D44)</f>
        <v>0</v>
      </c>
    </row>
    <row r="45" spans="1:6" ht="18" customHeight="1" x14ac:dyDescent="0.3">
      <c r="A45" s="239" t="s">
        <v>155</v>
      </c>
      <c r="B45" s="146" t="s">
        <v>153</v>
      </c>
      <c r="C45" s="69">
        <f>'Instruction '!G210</f>
        <v>0</v>
      </c>
      <c r="D45" s="236">
        <f>'Support Services'!G221</f>
        <v>0</v>
      </c>
      <c r="E45" s="74"/>
    </row>
    <row r="46" spans="1:6" ht="18.75" customHeight="1" thickBot="1" x14ac:dyDescent="0.35">
      <c r="A46" s="75"/>
      <c r="B46" s="240" t="s">
        <v>156</v>
      </c>
      <c r="C46" s="93">
        <f>SUM(C45)</f>
        <v>0</v>
      </c>
      <c r="D46" s="93">
        <f>SUM(D45)</f>
        <v>0</v>
      </c>
      <c r="E46" s="94">
        <f>SUM(C46+D46)</f>
        <v>0</v>
      </c>
    </row>
    <row r="47" spans="1:6" ht="20.25" customHeight="1" thickBot="1" x14ac:dyDescent="0.35">
      <c r="A47" s="98" t="s">
        <v>4</v>
      </c>
      <c r="B47" s="99"/>
      <c r="C47" s="260">
        <f>C40+C41+C44+C46</f>
        <v>0</v>
      </c>
      <c r="D47" s="260">
        <f>D40+D41+D44+D46</f>
        <v>3983356.0000000005</v>
      </c>
      <c r="E47" s="100">
        <f>E40+E41+E44+E46</f>
        <v>3983356.0000000005</v>
      </c>
    </row>
    <row r="49" spans="1:5" x14ac:dyDescent="0.25">
      <c r="E49" s="179"/>
    </row>
    <row r="50" spans="1:5" ht="14.5" thickBot="1" x14ac:dyDescent="0.35">
      <c r="A50" s="80" t="s">
        <v>9</v>
      </c>
      <c r="B50" s="229"/>
      <c r="C50" s="229"/>
      <c r="D50" s="2" t="s">
        <v>14</v>
      </c>
      <c r="E50" s="296">
        <v>43236</v>
      </c>
    </row>
    <row r="51" spans="1:5" ht="14" x14ac:dyDescent="0.3">
      <c r="A51" s="80"/>
      <c r="B51" s="81" t="s">
        <v>79</v>
      </c>
      <c r="C51" s="80"/>
    </row>
    <row r="52" spans="1:5" ht="14" x14ac:dyDescent="0.3">
      <c r="A52" s="80"/>
      <c r="B52" s="81"/>
      <c r="C52" s="80"/>
      <c r="D52" s="2"/>
      <c r="E52" s="80"/>
    </row>
    <row r="53" spans="1:5" ht="14.5" thickBot="1" x14ac:dyDescent="0.35">
      <c r="A53" s="80" t="s">
        <v>111</v>
      </c>
      <c r="B53" s="229"/>
      <c r="C53" s="229"/>
      <c r="D53" s="2"/>
      <c r="E53" s="2"/>
    </row>
    <row r="54" spans="1:5" x14ac:dyDescent="0.25">
      <c r="B54" s="148" t="s">
        <v>166</v>
      </c>
    </row>
    <row r="55" spans="1:5" ht="13" thickBot="1" x14ac:dyDescent="0.3">
      <c r="A55" s="79" t="s">
        <v>80</v>
      </c>
    </row>
    <row r="56" spans="1:5" ht="13" thickTop="1" x14ac:dyDescent="0.25">
      <c r="A56" s="79"/>
      <c r="C56" s="82" t="s">
        <v>81</v>
      </c>
      <c r="D56" s="83"/>
      <c r="E56" s="84"/>
    </row>
    <row r="57" spans="1:5" x14ac:dyDescent="0.25">
      <c r="A57" s="79" t="s">
        <v>82</v>
      </c>
      <c r="C57" s="85"/>
      <c r="D57" s="86"/>
      <c r="E57" s="87"/>
    </row>
    <row r="58" spans="1:5" ht="13" x14ac:dyDescent="0.3">
      <c r="A58" s="148" t="s">
        <v>136</v>
      </c>
      <c r="C58" s="85" t="s">
        <v>11</v>
      </c>
      <c r="D58" s="86"/>
      <c r="E58" s="163" t="s">
        <v>115</v>
      </c>
    </row>
    <row r="59" spans="1:5" ht="13.5" thickBot="1" x14ac:dyDescent="0.35">
      <c r="A59" s="148" t="s">
        <v>138</v>
      </c>
      <c r="C59" s="88" t="s">
        <v>10</v>
      </c>
      <c r="D59" s="89"/>
      <c r="E59" s="162" t="s">
        <v>83</v>
      </c>
    </row>
    <row r="60" spans="1:5" ht="13.5" thickTop="1" x14ac:dyDescent="0.3">
      <c r="A60" s="227" t="s">
        <v>137</v>
      </c>
    </row>
  </sheetData>
  <sheetProtection sheet="1" objects="1" scenarios="1" selectLockedCells="1" selectUnlockedCells="1"/>
  <phoneticPr fontId="11" type="noConversion"/>
  <pageMargins left="0.75" right="0.25" top="0.70145833333333296" bottom="0.75" header="0.5" footer="0.25"/>
  <pageSetup scale="73" orientation="portrait" horizontalDpi="4294967292" verticalDpi="4294967292" r:id="rId1"/>
  <headerFooter alignWithMargins="0">
    <oddHeader xml:space="preserve">&amp;C&amp;"Arial,Bold"&amp;12Nevada Department of Education
State or Federal Budget Expenditure Summary
</oddHeader>
    <oddFooter xml:space="preserve">&amp;L&amp;"Arial,Bold"
&amp;"Arial,Bold Italic"Revised 08/01/17&amp;C840-4 (10.3)
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L212"/>
  <sheetViews>
    <sheetView workbookViewId="0">
      <pane ySplit="7" topLeftCell="A8" activePane="bottomLeft" state="frozen"/>
      <selection pane="bottomLeft" activeCell="B206" sqref="B206:E208"/>
    </sheetView>
  </sheetViews>
  <sheetFormatPr defaultColWidth="9.1796875" defaultRowHeight="12.5" x14ac:dyDescent="0.25"/>
  <cols>
    <col min="1" max="1" width="12.36328125" style="9" customWidth="1"/>
    <col min="2" max="2" width="27.453125" style="9" customWidth="1"/>
    <col min="3" max="3" width="8.453125" style="9" customWidth="1"/>
    <col min="4" max="4" width="10.6328125" style="9" customWidth="1"/>
    <col min="5" max="5" width="23" style="9" customWidth="1"/>
    <col min="6" max="6" width="13.453125" style="46" customWidth="1"/>
    <col min="7" max="7" width="17.453125" style="46" customWidth="1"/>
    <col min="8" max="16384" width="9.1796875" style="9"/>
  </cols>
  <sheetData>
    <row r="1" spans="1:10" ht="13" x14ac:dyDescent="0.3">
      <c r="A1" s="44"/>
    </row>
    <row r="2" spans="1:10" ht="13" x14ac:dyDescent="0.3">
      <c r="A2" s="4" t="s">
        <v>140</v>
      </c>
      <c r="B2" s="225" t="str">
        <f>+'Summary '!B3</f>
        <v>SNRPDP</v>
      </c>
      <c r="F2" s="145" t="s">
        <v>15</v>
      </c>
      <c r="G2" s="169">
        <f>+'Summary '!D3</f>
        <v>0</v>
      </c>
    </row>
    <row r="3" spans="1:10" ht="13" x14ac:dyDescent="0.3">
      <c r="A3" s="220" t="s">
        <v>126</v>
      </c>
      <c r="B3" s="226">
        <f>+'Summary '!D5</f>
        <v>0</v>
      </c>
      <c r="C3" s="6"/>
      <c r="F3" s="145" t="s">
        <v>16</v>
      </c>
      <c r="G3" s="268">
        <f>+'Summary '!E6</f>
        <v>2019</v>
      </c>
      <c r="H3" s="7"/>
      <c r="I3" s="10"/>
      <c r="J3" s="10"/>
    </row>
    <row r="4" spans="1:10" ht="13" x14ac:dyDescent="0.3">
      <c r="A4" s="25"/>
      <c r="B4" s="25"/>
      <c r="C4" s="25"/>
      <c r="H4" s="7"/>
      <c r="I4" s="10"/>
      <c r="J4" s="10"/>
    </row>
    <row r="5" spans="1:10" s="12" customFormat="1" ht="13" x14ac:dyDescent="0.3">
      <c r="F5" s="47"/>
      <c r="G5" s="47"/>
    </row>
    <row r="6" spans="1:10" ht="13.5" thickBot="1" x14ac:dyDescent="0.35">
      <c r="A6" s="12" t="s">
        <v>17</v>
      </c>
      <c r="B6" s="12" t="s">
        <v>18</v>
      </c>
      <c r="C6" s="12" t="s">
        <v>19</v>
      </c>
      <c r="D6" s="12" t="s">
        <v>20</v>
      </c>
      <c r="E6" s="12" t="s">
        <v>21</v>
      </c>
      <c r="F6" s="47" t="s">
        <v>22</v>
      </c>
      <c r="G6" s="53"/>
    </row>
    <row r="7" spans="1:10" ht="27.75" customHeight="1" thickTop="1" thickBot="1" x14ac:dyDescent="0.3">
      <c r="A7" s="54" t="s">
        <v>23</v>
      </c>
      <c r="B7" s="55" t="s">
        <v>24</v>
      </c>
      <c r="C7" s="56" t="s">
        <v>25</v>
      </c>
      <c r="D7" s="55" t="s">
        <v>26</v>
      </c>
      <c r="E7" s="56" t="s">
        <v>27</v>
      </c>
      <c r="F7" s="57" t="s">
        <v>100</v>
      </c>
      <c r="G7" s="61" t="s">
        <v>99</v>
      </c>
    </row>
    <row r="8" spans="1:10" ht="13.5" thickTop="1" x14ac:dyDescent="0.3">
      <c r="A8" s="13">
        <v>100</v>
      </c>
      <c r="B8" s="14" t="s">
        <v>28</v>
      </c>
      <c r="C8" s="15"/>
      <c r="D8" s="11"/>
      <c r="E8" s="16"/>
      <c r="F8" s="48"/>
      <c r="G8" s="58"/>
    </row>
    <row r="9" spans="1:10" ht="13" x14ac:dyDescent="0.3">
      <c r="A9" s="13"/>
      <c r="B9" s="14"/>
      <c r="C9" s="28"/>
      <c r="D9" s="11"/>
      <c r="E9" s="20"/>
      <c r="F9" s="49"/>
      <c r="G9" s="59"/>
    </row>
    <row r="10" spans="1:10" x14ac:dyDescent="0.25">
      <c r="A10" s="39"/>
      <c r="B10" s="164" t="s">
        <v>56</v>
      </c>
      <c r="C10" s="134"/>
      <c r="D10" s="135"/>
      <c r="E10" s="136"/>
      <c r="F10" s="149">
        <f>SUM(C10*D10*E10)</f>
        <v>0</v>
      </c>
      <c r="G10" s="59"/>
    </row>
    <row r="11" spans="1:10" x14ac:dyDescent="0.25">
      <c r="A11" s="39"/>
      <c r="B11" s="164" t="s">
        <v>57</v>
      </c>
      <c r="C11" s="134"/>
      <c r="D11" s="135"/>
      <c r="E11" s="136"/>
      <c r="F11" s="149">
        <f t="shared" ref="F11:F19" si="0">SUM(C11*D11*E11)</f>
        <v>0</v>
      </c>
      <c r="G11" s="59"/>
    </row>
    <row r="12" spans="1:10" x14ac:dyDescent="0.25">
      <c r="A12" s="39"/>
      <c r="B12" s="164" t="s">
        <v>47</v>
      </c>
      <c r="C12" s="134"/>
      <c r="D12" s="135"/>
      <c r="E12" s="136"/>
      <c r="F12" s="149">
        <f t="shared" si="0"/>
        <v>0</v>
      </c>
      <c r="G12" s="59"/>
    </row>
    <row r="13" spans="1:10" x14ac:dyDescent="0.25">
      <c r="A13" s="39"/>
      <c r="B13" s="164" t="s">
        <v>60</v>
      </c>
      <c r="C13" s="134"/>
      <c r="D13" s="135"/>
      <c r="E13" s="136"/>
      <c r="F13" s="149">
        <f t="shared" si="0"/>
        <v>0</v>
      </c>
      <c r="G13" s="59"/>
    </row>
    <row r="14" spans="1:10" x14ac:dyDescent="0.25">
      <c r="A14" s="39"/>
      <c r="B14" s="164" t="s">
        <v>61</v>
      </c>
      <c r="C14" s="134"/>
      <c r="D14" s="135"/>
      <c r="E14" s="136"/>
      <c r="F14" s="149">
        <f t="shared" si="0"/>
        <v>0</v>
      </c>
      <c r="G14" s="59"/>
    </row>
    <row r="15" spans="1:10" x14ac:dyDescent="0.25">
      <c r="A15" s="39"/>
      <c r="B15" s="164" t="s">
        <v>62</v>
      </c>
      <c r="C15" s="134"/>
      <c r="D15" s="135"/>
      <c r="E15" s="136"/>
      <c r="F15" s="149">
        <f t="shared" si="0"/>
        <v>0</v>
      </c>
      <c r="G15" s="59"/>
    </row>
    <row r="16" spans="1:10" x14ac:dyDescent="0.25">
      <c r="A16" s="39"/>
      <c r="B16" s="164" t="s">
        <v>59</v>
      </c>
      <c r="C16" s="134"/>
      <c r="D16" s="135"/>
      <c r="E16" s="136"/>
      <c r="F16" s="149">
        <f t="shared" si="0"/>
        <v>0</v>
      </c>
      <c r="G16" s="59"/>
    </row>
    <row r="17" spans="1:7" x14ac:dyDescent="0.25">
      <c r="A17" s="39"/>
      <c r="B17" s="164" t="s">
        <v>101</v>
      </c>
      <c r="C17" s="134"/>
      <c r="D17" s="135"/>
      <c r="E17" s="136"/>
      <c r="F17" s="149">
        <f t="shared" si="0"/>
        <v>0</v>
      </c>
      <c r="G17" s="59"/>
    </row>
    <row r="18" spans="1:7" x14ac:dyDescent="0.25">
      <c r="A18" s="39"/>
      <c r="B18" s="164" t="s">
        <v>63</v>
      </c>
      <c r="C18" s="134"/>
      <c r="D18" s="135"/>
      <c r="E18" s="136"/>
      <c r="F18" s="149">
        <f t="shared" si="0"/>
        <v>0</v>
      </c>
      <c r="G18" s="59"/>
    </row>
    <row r="19" spans="1:7" x14ac:dyDescent="0.25">
      <c r="A19" s="39"/>
      <c r="B19" s="164" t="s">
        <v>58</v>
      </c>
      <c r="C19" s="134"/>
      <c r="D19" s="135"/>
      <c r="E19" s="136"/>
      <c r="F19" s="149">
        <f t="shared" si="0"/>
        <v>0</v>
      </c>
      <c r="G19" s="59"/>
    </row>
    <row r="20" spans="1:7" x14ac:dyDescent="0.25">
      <c r="A20" s="39"/>
      <c r="B20" s="112"/>
      <c r="C20" s="125"/>
      <c r="D20" s="42"/>
      <c r="E20" s="43"/>
      <c r="F20" s="52"/>
      <c r="G20" s="59"/>
    </row>
    <row r="21" spans="1:7" x14ac:dyDescent="0.25">
      <c r="A21" s="39"/>
      <c r="B21" s="112"/>
      <c r="C21" s="125"/>
      <c r="D21" s="42"/>
      <c r="E21" s="43"/>
      <c r="F21" s="52"/>
      <c r="G21" s="59"/>
    </row>
    <row r="22" spans="1:7" x14ac:dyDescent="0.25">
      <c r="A22" s="39"/>
      <c r="B22" s="112"/>
      <c r="C22" s="125"/>
      <c r="D22" s="42"/>
      <c r="E22" s="43"/>
      <c r="F22" s="52"/>
      <c r="G22" s="59"/>
    </row>
    <row r="23" spans="1:7" ht="13" thickBot="1" x14ac:dyDescent="0.3">
      <c r="A23" s="17"/>
      <c r="B23" s="18"/>
      <c r="C23" s="19"/>
      <c r="D23" s="11"/>
      <c r="E23" s="20"/>
      <c r="F23" s="49"/>
      <c r="G23" s="59"/>
    </row>
    <row r="24" spans="1:7" ht="13" x14ac:dyDescent="0.3">
      <c r="A24" s="17"/>
      <c r="B24" s="214" t="s">
        <v>29</v>
      </c>
      <c r="C24" s="215"/>
      <c r="D24" s="215"/>
      <c r="E24" s="216"/>
      <c r="F24" s="49"/>
      <c r="G24" s="59"/>
    </row>
    <row r="25" spans="1:7" ht="12.75" customHeight="1" x14ac:dyDescent="0.25">
      <c r="A25" s="17"/>
      <c r="B25" s="275"/>
      <c r="C25" s="213"/>
      <c r="D25" s="213"/>
      <c r="E25" s="209"/>
      <c r="F25" s="49"/>
      <c r="G25" s="59"/>
    </row>
    <row r="26" spans="1:7" ht="42.75" customHeight="1" x14ac:dyDescent="0.25">
      <c r="A26" s="17"/>
      <c r="B26" s="275"/>
      <c r="C26" s="213"/>
      <c r="D26" s="213"/>
      <c r="E26" s="209"/>
      <c r="F26" s="49"/>
      <c r="G26" s="59"/>
    </row>
    <row r="27" spans="1:7" ht="42.75" customHeight="1" x14ac:dyDescent="0.25">
      <c r="A27" s="17"/>
      <c r="B27" s="275"/>
      <c r="C27" s="213"/>
      <c r="D27" s="213"/>
      <c r="E27" s="209"/>
      <c r="F27" s="49"/>
      <c r="G27" s="59"/>
    </row>
    <row r="28" spans="1:7" ht="13" thickBot="1" x14ac:dyDescent="0.3">
      <c r="A28" s="17"/>
      <c r="B28" s="275"/>
      <c r="C28" s="213"/>
      <c r="D28" s="213"/>
      <c r="E28" s="209"/>
      <c r="F28" s="49"/>
      <c r="G28" s="59"/>
    </row>
    <row r="29" spans="1:7" ht="13.5" thickBot="1" x14ac:dyDescent="0.35">
      <c r="A29" s="21"/>
      <c r="B29" s="22"/>
      <c r="C29" s="23"/>
      <c r="D29" s="23"/>
      <c r="E29" s="173" t="s">
        <v>120</v>
      </c>
      <c r="F29" s="102"/>
      <c r="G29" s="103">
        <f>SUM(F10:F19)</f>
        <v>0</v>
      </c>
    </row>
    <row r="30" spans="1:7" ht="13" x14ac:dyDescent="0.3">
      <c r="A30" s="24">
        <v>200</v>
      </c>
      <c r="B30" s="25" t="s">
        <v>30</v>
      </c>
      <c r="C30" s="26"/>
      <c r="D30" s="180"/>
      <c r="E30" s="27"/>
      <c r="F30" s="50"/>
      <c r="G30" s="59"/>
    </row>
    <row r="31" spans="1:7" x14ac:dyDescent="0.25">
      <c r="A31" s="17"/>
      <c r="C31" s="28"/>
      <c r="D31" s="180"/>
      <c r="E31" s="29"/>
      <c r="F31" s="51"/>
      <c r="G31" s="59"/>
    </row>
    <row r="32" spans="1:7" x14ac:dyDescent="0.25">
      <c r="A32" s="39"/>
      <c r="B32" s="165" t="s">
        <v>33</v>
      </c>
      <c r="C32" s="175"/>
      <c r="D32" s="181"/>
      <c r="E32" s="176"/>
      <c r="F32" s="149">
        <f t="shared" ref="F32:F41" si="1">SUM(C32*D32*E32)</f>
        <v>0</v>
      </c>
      <c r="G32" s="59"/>
    </row>
    <row r="33" spans="1:7" x14ac:dyDescent="0.25">
      <c r="A33" s="39"/>
      <c r="B33" s="165" t="s">
        <v>35</v>
      </c>
      <c r="C33" s="175"/>
      <c r="D33" s="181"/>
      <c r="E33" s="176"/>
      <c r="F33" s="149">
        <f t="shared" si="1"/>
        <v>0</v>
      </c>
      <c r="G33" s="59"/>
    </row>
    <row r="34" spans="1:7" x14ac:dyDescent="0.25">
      <c r="A34" s="39"/>
      <c r="B34" s="165" t="s">
        <v>36</v>
      </c>
      <c r="C34" s="175"/>
      <c r="D34" s="181"/>
      <c r="E34" s="176"/>
      <c r="F34" s="149">
        <f t="shared" si="1"/>
        <v>0</v>
      </c>
      <c r="G34" s="59"/>
    </row>
    <row r="35" spans="1:7" x14ac:dyDescent="0.25">
      <c r="A35" s="39"/>
      <c r="B35" s="165" t="s">
        <v>37</v>
      </c>
      <c r="C35" s="175"/>
      <c r="D35" s="181"/>
      <c r="E35" s="176"/>
      <c r="F35" s="149">
        <f t="shared" si="1"/>
        <v>0</v>
      </c>
      <c r="G35" s="59"/>
    </row>
    <row r="36" spans="1:7" x14ac:dyDescent="0.25">
      <c r="A36" s="39"/>
      <c r="B36" s="165" t="s">
        <v>31</v>
      </c>
      <c r="C36" s="175"/>
      <c r="D36" s="181"/>
      <c r="E36" s="176"/>
      <c r="F36" s="149">
        <f t="shared" si="1"/>
        <v>0</v>
      </c>
      <c r="G36" s="59"/>
    </row>
    <row r="37" spans="1:7" x14ac:dyDescent="0.25">
      <c r="A37" s="39"/>
      <c r="B37" s="165" t="s">
        <v>96</v>
      </c>
      <c r="C37" s="175"/>
      <c r="D37" s="181"/>
      <c r="E37" s="176"/>
      <c r="F37" s="149">
        <f t="shared" si="1"/>
        <v>0</v>
      </c>
      <c r="G37" s="59"/>
    </row>
    <row r="38" spans="1:7" x14ac:dyDescent="0.25">
      <c r="A38" s="39"/>
      <c r="B38" s="165" t="s">
        <v>32</v>
      </c>
      <c r="C38" s="175"/>
      <c r="D38" s="181"/>
      <c r="E38" s="176"/>
      <c r="F38" s="149">
        <f t="shared" si="1"/>
        <v>0</v>
      </c>
      <c r="G38" s="59"/>
    </row>
    <row r="39" spans="1:7" x14ac:dyDescent="0.25">
      <c r="A39" s="39"/>
      <c r="B39" s="165" t="s">
        <v>34</v>
      </c>
      <c r="C39" s="175"/>
      <c r="D39" s="181"/>
      <c r="E39" s="176"/>
      <c r="F39" s="149">
        <f t="shared" si="1"/>
        <v>0</v>
      </c>
      <c r="G39" s="59"/>
    </row>
    <row r="40" spans="1:7" x14ac:dyDescent="0.25">
      <c r="A40" s="39"/>
      <c r="B40" s="165" t="s">
        <v>97</v>
      </c>
      <c r="C40" s="175"/>
      <c r="D40" s="181"/>
      <c r="E40" s="176"/>
      <c r="F40" s="149">
        <f t="shared" si="1"/>
        <v>0</v>
      </c>
      <c r="G40" s="59"/>
    </row>
    <row r="41" spans="1:7" x14ac:dyDescent="0.25">
      <c r="A41" s="39"/>
      <c r="B41" s="165" t="s">
        <v>98</v>
      </c>
      <c r="C41" s="175"/>
      <c r="D41" s="181"/>
      <c r="E41" s="176"/>
      <c r="F41" s="149">
        <f t="shared" si="1"/>
        <v>0</v>
      </c>
      <c r="G41" s="59"/>
    </row>
    <row r="42" spans="1:7" ht="13" thickBot="1" x14ac:dyDescent="0.3">
      <c r="A42" s="39"/>
      <c r="B42" s="30"/>
      <c r="C42" s="31"/>
      <c r="D42" s="182"/>
      <c r="E42" s="32"/>
      <c r="F42" s="158"/>
      <c r="G42" s="159"/>
    </row>
    <row r="43" spans="1:7" ht="13" x14ac:dyDescent="0.3">
      <c r="A43" s="17"/>
      <c r="B43" s="190" t="s">
        <v>29</v>
      </c>
      <c r="C43" s="191"/>
      <c r="D43" s="191"/>
      <c r="E43" s="192"/>
      <c r="F43" s="49"/>
      <c r="G43" s="59"/>
    </row>
    <row r="44" spans="1:7" x14ac:dyDescent="0.25">
      <c r="A44" s="17"/>
      <c r="B44" s="184"/>
      <c r="C44" s="213"/>
      <c r="D44" s="213"/>
      <c r="E44" s="209"/>
      <c r="F44" s="49"/>
      <c r="G44" s="59"/>
    </row>
    <row r="45" spans="1:7" x14ac:dyDescent="0.25">
      <c r="A45" s="17"/>
      <c r="B45" s="184" t="s">
        <v>38</v>
      </c>
      <c r="C45" s="213"/>
      <c r="D45" s="213"/>
      <c r="E45" s="209"/>
      <c r="F45" s="49"/>
      <c r="G45" s="59"/>
    </row>
    <row r="46" spans="1:7" ht="13" thickBot="1" x14ac:dyDescent="0.3">
      <c r="A46" s="17"/>
      <c r="B46" s="184"/>
      <c r="C46" s="213"/>
      <c r="D46" s="213"/>
      <c r="E46" s="209"/>
      <c r="F46" s="49"/>
      <c r="G46" s="59"/>
    </row>
    <row r="47" spans="1:7" ht="13.5" thickBot="1" x14ac:dyDescent="0.35">
      <c r="A47" s="21"/>
      <c r="B47" s="22"/>
      <c r="C47" s="23"/>
      <c r="D47" s="23"/>
      <c r="E47" s="172" t="s">
        <v>119</v>
      </c>
      <c r="F47" s="102"/>
      <c r="G47" s="103">
        <f>SUM(F32:F41)</f>
        <v>0</v>
      </c>
    </row>
    <row r="48" spans="1:7" ht="13" x14ac:dyDescent="0.3">
      <c r="A48" s="24">
        <v>300</v>
      </c>
      <c r="B48" s="33" t="s">
        <v>39</v>
      </c>
      <c r="C48" s="26"/>
      <c r="D48" s="26"/>
      <c r="E48" s="34"/>
      <c r="F48" s="50"/>
      <c r="G48" s="59"/>
    </row>
    <row r="49" spans="1:7" ht="13" x14ac:dyDescent="0.3">
      <c r="A49" s="13"/>
      <c r="B49" s="33"/>
      <c r="C49" s="28"/>
      <c r="D49" s="28"/>
      <c r="E49" s="34"/>
      <c r="F49" s="49"/>
      <c r="G49" s="59"/>
    </row>
    <row r="50" spans="1:7" x14ac:dyDescent="0.25">
      <c r="A50" s="39">
        <v>320</v>
      </c>
      <c r="B50" s="165" t="s">
        <v>55</v>
      </c>
      <c r="C50" s="137"/>
      <c r="D50" s="137"/>
      <c r="E50" s="138"/>
      <c r="F50" s="149">
        <f>SUM(C50*D50*E50)</f>
        <v>0</v>
      </c>
      <c r="G50" s="59"/>
    </row>
    <row r="51" spans="1:7" x14ac:dyDescent="0.25">
      <c r="A51" s="39"/>
      <c r="B51" s="165"/>
      <c r="C51" s="137"/>
      <c r="D51" s="137"/>
      <c r="E51" s="138"/>
      <c r="F51" s="149">
        <f>SUM(C51*D51*E51)</f>
        <v>0</v>
      </c>
      <c r="G51" s="59"/>
    </row>
    <row r="52" spans="1:7" x14ac:dyDescent="0.25">
      <c r="A52" s="39"/>
      <c r="B52" s="165"/>
      <c r="C52" s="137"/>
      <c r="D52" s="137"/>
      <c r="E52" s="138"/>
      <c r="F52" s="149">
        <f>SUM(C52*D52*E52)</f>
        <v>0</v>
      </c>
      <c r="G52" s="59"/>
    </row>
    <row r="53" spans="1:7" x14ac:dyDescent="0.25">
      <c r="A53" s="39"/>
      <c r="B53" s="165"/>
      <c r="C53" s="137"/>
      <c r="D53" s="137"/>
      <c r="E53" s="138"/>
      <c r="F53" s="149">
        <f>SUM(C53*D53*E53)</f>
        <v>0</v>
      </c>
      <c r="G53" s="60"/>
    </row>
    <row r="54" spans="1:7" x14ac:dyDescent="0.25">
      <c r="A54" s="39"/>
      <c r="B54" s="165"/>
      <c r="C54" s="41"/>
      <c r="D54" s="41"/>
      <c r="E54" s="111"/>
      <c r="F54" s="52"/>
      <c r="G54" s="59"/>
    </row>
    <row r="55" spans="1:7" x14ac:dyDescent="0.25">
      <c r="A55" s="39">
        <v>330</v>
      </c>
      <c r="B55" s="165" t="s">
        <v>102</v>
      </c>
      <c r="C55" s="137"/>
      <c r="D55" s="137"/>
      <c r="E55" s="138"/>
      <c r="F55" s="149">
        <f>SUM(C55*D55*E55)</f>
        <v>0</v>
      </c>
      <c r="G55" s="59"/>
    </row>
    <row r="56" spans="1:7" x14ac:dyDescent="0.25">
      <c r="A56" s="39">
        <v>340</v>
      </c>
      <c r="B56" s="166" t="s">
        <v>144</v>
      </c>
      <c r="C56" s="137"/>
      <c r="D56" s="137"/>
      <c r="E56" s="138"/>
      <c r="F56" s="149">
        <f>SUM(C56*D56*E56)</f>
        <v>0</v>
      </c>
      <c r="G56" s="59"/>
    </row>
    <row r="57" spans="1:7" x14ac:dyDescent="0.25">
      <c r="A57" s="39"/>
      <c r="B57" s="165"/>
      <c r="C57" s="137"/>
      <c r="D57" s="137"/>
      <c r="E57" s="138"/>
      <c r="F57" s="149">
        <f>SUM(C57*D57*E57)</f>
        <v>0</v>
      </c>
      <c r="G57" s="59"/>
    </row>
    <row r="58" spans="1:7" ht="13" thickBot="1" x14ac:dyDescent="0.3">
      <c r="A58" s="17"/>
      <c r="B58" s="165"/>
      <c r="C58" s="137"/>
      <c r="D58" s="137"/>
      <c r="E58" s="138"/>
      <c r="F58" s="149">
        <f>SUM(C58*D58*E58)</f>
        <v>0</v>
      </c>
      <c r="G58" s="157"/>
    </row>
    <row r="59" spans="1:7" ht="13" x14ac:dyDescent="0.3">
      <c r="A59" s="17"/>
      <c r="B59" s="210" t="s">
        <v>29</v>
      </c>
      <c r="C59" s="211"/>
      <c r="D59" s="211"/>
      <c r="E59" s="212"/>
      <c r="F59" s="49"/>
      <c r="G59" s="59"/>
    </row>
    <row r="60" spans="1:7" ht="54" customHeight="1" x14ac:dyDescent="0.25">
      <c r="A60" s="17"/>
      <c r="B60" s="271"/>
      <c r="C60" s="272"/>
      <c r="D60" s="272"/>
      <c r="E60" s="273"/>
      <c r="F60" s="49"/>
      <c r="G60" s="59"/>
    </row>
    <row r="61" spans="1:7" ht="30" customHeight="1" x14ac:dyDescent="0.25">
      <c r="A61" s="17"/>
      <c r="B61" s="274"/>
      <c r="C61" s="272"/>
      <c r="D61" s="272"/>
      <c r="E61" s="273"/>
      <c r="F61" s="49"/>
      <c r="G61" s="59"/>
    </row>
    <row r="62" spans="1:7" ht="13" thickBot="1" x14ac:dyDescent="0.3">
      <c r="A62" s="17"/>
      <c r="B62" s="274"/>
      <c r="C62" s="272"/>
      <c r="D62" s="272"/>
      <c r="E62" s="273"/>
      <c r="F62" s="49"/>
      <c r="G62" s="59"/>
    </row>
    <row r="63" spans="1:7" ht="13.5" thickBot="1" x14ac:dyDescent="0.35">
      <c r="A63" s="21"/>
      <c r="B63" s="22"/>
      <c r="C63" s="23"/>
      <c r="D63" s="23"/>
      <c r="E63" s="172" t="s">
        <v>118</v>
      </c>
      <c r="F63" s="102"/>
      <c r="G63" s="103">
        <f>SUM(F50:F58)</f>
        <v>0</v>
      </c>
    </row>
    <row r="64" spans="1:7" ht="13" x14ac:dyDescent="0.3">
      <c r="A64" s="24">
        <v>400</v>
      </c>
      <c r="B64" s="35" t="s">
        <v>40</v>
      </c>
      <c r="C64" s="36"/>
      <c r="D64" s="26"/>
      <c r="E64" s="37"/>
      <c r="F64" s="50"/>
      <c r="G64" s="59"/>
    </row>
    <row r="65" spans="1:9" x14ac:dyDescent="0.25">
      <c r="A65" s="17"/>
      <c r="C65" s="38"/>
      <c r="D65" s="28"/>
      <c r="E65" s="34"/>
      <c r="F65" s="49"/>
      <c r="G65" s="59"/>
    </row>
    <row r="66" spans="1:9" x14ac:dyDescent="0.25">
      <c r="A66" s="39">
        <v>410</v>
      </c>
      <c r="B66" s="232" t="s">
        <v>141</v>
      </c>
      <c r="C66" s="122"/>
      <c r="D66" s="137"/>
      <c r="E66" s="138"/>
      <c r="F66" s="149">
        <f>SUM(D66*E66)</f>
        <v>0</v>
      </c>
      <c r="G66" s="59"/>
    </row>
    <row r="67" spans="1:9" x14ac:dyDescent="0.25">
      <c r="A67" s="39">
        <v>430</v>
      </c>
      <c r="B67" s="168" t="s">
        <v>143</v>
      </c>
      <c r="C67" s="122"/>
      <c r="D67" s="137"/>
      <c r="E67" s="138"/>
      <c r="F67" s="149">
        <f>SUM(D67*E67)</f>
        <v>0</v>
      </c>
      <c r="G67" s="59"/>
    </row>
    <row r="68" spans="1:9" x14ac:dyDescent="0.25">
      <c r="A68" s="39">
        <v>441</v>
      </c>
      <c r="B68" s="168" t="s">
        <v>142</v>
      </c>
      <c r="C68" s="122"/>
      <c r="D68" s="137"/>
      <c r="E68" s="138"/>
      <c r="F68" s="149">
        <f>SUM(D68*E68)</f>
        <v>0</v>
      </c>
      <c r="G68" s="59"/>
    </row>
    <row r="69" spans="1:9" ht="13" thickBot="1" x14ac:dyDescent="0.3">
      <c r="A69" s="17">
        <v>450</v>
      </c>
      <c r="B69" s="233" t="s">
        <v>145</v>
      </c>
      <c r="C69" s="122"/>
      <c r="D69" s="137"/>
      <c r="E69" s="138"/>
      <c r="F69" s="149">
        <f>SUM(D69*E69)</f>
        <v>0</v>
      </c>
      <c r="G69" s="157"/>
    </row>
    <row r="70" spans="1:9" ht="13" x14ac:dyDescent="0.3">
      <c r="A70" s="17"/>
      <c r="B70" s="190" t="s">
        <v>29</v>
      </c>
      <c r="C70" s="191"/>
      <c r="D70" s="191"/>
      <c r="E70" s="192"/>
      <c r="F70" s="49"/>
      <c r="G70" s="59"/>
    </row>
    <row r="71" spans="1:9" x14ac:dyDescent="0.25">
      <c r="A71" s="17"/>
      <c r="B71" s="184"/>
      <c r="C71" s="208"/>
      <c r="D71" s="208"/>
      <c r="E71" s="209"/>
      <c r="F71" s="49"/>
      <c r="G71" s="59"/>
      <c r="I71" s="7"/>
    </row>
    <row r="72" spans="1:9" ht="46.5" customHeight="1" x14ac:dyDescent="0.25">
      <c r="A72" s="17"/>
      <c r="B72" s="271"/>
      <c r="C72" s="272"/>
      <c r="D72" s="272"/>
      <c r="E72" s="273"/>
      <c r="F72" s="49"/>
      <c r="G72" s="59"/>
      <c r="I72" s="7"/>
    </row>
    <row r="73" spans="1:9" x14ac:dyDescent="0.25">
      <c r="A73" s="17"/>
      <c r="B73" s="274"/>
      <c r="C73" s="272"/>
      <c r="D73" s="272"/>
      <c r="E73" s="273"/>
      <c r="F73" s="49"/>
      <c r="G73" s="59"/>
      <c r="I73" s="7"/>
    </row>
    <row r="74" spans="1:9" x14ac:dyDescent="0.25">
      <c r="A74" s="17"/>
      <c r="B74" s="274"/>
      <c r="C74" s="272"/>
      <c r="D74" s="272"/>
      <c r="E74" s="273"/>
      <c r="F74" s="49"/>
      <c r="G74" s="59"/>
    </row>
    <row r="75" spans="1:9" x14ac:dyDescent="0.25">
      <c r="A75" s="17"/>
      <c r="B75" s="274"/>
      <c r="C75" s="272"/>
      <c r="D75" s="272"/>
      <c r="E75" s="273"/>
      <c r="F75" s="49"/>
      <c r="G75" s="59"/>
    </row>
    <row r="76" spans="1:9" ht="13" x14ac:dyDescent="0.3">
      <c r="A76" s="143"/>
      <c r="B76" s="197"/>
      <c r="C76" s="198"/>
      <c r="D76" s="198"/>
      <c r="E76" s="140" t="s">
        <v>105</v>
      </c>
      <c r="F76" s="141"/>
      <c r="G76" s="144">
        <f>SUM(F66:F69)</f>
        <v>0</v>
      </c>
    </row>
    <row r="77" spans="1:9" ht="13" x14ac:dyDescent="0.3">
      <c r="A77" s="13">
        <v>500</v>
      </c>
      <c r="B77" s="142" t="s">
        <v>41</v>
      </c>
      <c r="C77" s="41"/>
      <c r="D77" s="42"/>
      <c r="E77" s="43"/>
      <c r="F77" s="52"/>
      <c r="G77" s="59"/>
    </row>
    <row r="78" spans="1:9" x14ac:dyDescent="0.25">
      <c r="A78" s="39"/>
      <c r="B78" s="112"/>
      <c r="C78" s="41"/>
      <c r="D78" s="42"/>
      <c r="E78" s="43"/>
      <c r="F78" s="52"/>
      <c r="G78" s="60"/>
    </row>
    <row r="79" spans="1:9" x14ac:dyDescent="0.25">
      <c r="A79" s="39">
        <v>510</v>
      </c>
      <c r="B79" s="164" t="s">
        <v>84</v>
      </c>
      <c r="C79" s="41"/>
      <c r="D79" s="135"/>
      <c r="E79" s="136"/>
      <c r="F79" s="149">
        <f>SUM(D79*E79)</f>
        <v>0</v>
      </c>
      <c r="G79" s="60"/>
    </row>
    <row r="80" spans="1:9" x14ac:dyDescent="0.25">
      <c r="A80" s="39"/>
      <c r="B80" s="112"/>
      <c r="C80" s="41"/>
      <c r="D80" s="135"/>
      <c r="E80" s="136"/>
      <c r="F80" s="149">
        <f>SUM(D80*E80)</f>
        <v>0</v>
      </c>
      <c r="G80" s="60"/>
    </row>
    <row r="81" spans="1:7" ht="13.5" thickBot="1" x14ac:dyDescent="0.35">
      <c r="A81" s="39"/>
      <c r="B81" s="112"/>
      <c r="C81" s="41"/>
      <c r="D81" s="135"/>
      <c r="E81" s="136"/>
      <c r="F81" s="149">
        <f>SUM(D81*E81)</f>
        <v>0</v>
      </c>
      <c r="G81" s="104">
        <f>SUM(F77:F81)</f>
        <v>0</v>
      </c>
    </row>
    <row r="82" spans="1:7" x14ac:dyDescent="0.25">
      <c r="A82" s="39"/>
      <c r="B82" s="112"/>
      <c r="C82" s="41"/>
      <c r="D82" s="42"/>
      <c r="E82" s="43"/>
      <c r="F82" s="52"/>
      <c r="G82" s="60"/>
    </row>
    <row r="83" spans="1:7" x14ac:dyDescent="0.25">
      <c r="A83" s="39">
        <v>519</v>
      </c>
      <c r="B83" s="164" t="s">
        <v>85</v>
      </c>
      <c r="C83" s="41"/>
      <c r="D83" s="135"/>
      <c r="E83" s="136"/>
      <c r="F83" s="149">
        <f>SUM(D83*E83)</f>
        <v>0</v>
      </c>
      <c r="G83" s="60"/>
    </row>
    <row r="84" spans="1:7" x14ac:dyDescent="0.25">
      <c r="A84" s="39"/>
      <c r="B84" s="164"/>
      <c r="C84" s="41"/>
      <c r="D84" s="135"/>
      <c r="E84" s="136"/>
      <c r="F84" s="149">
        <f>SUM(D84*E84)</f>
        <v>0</v>
      </c>
      <c r="G84" s="60"/>
    </row>
    <row r="85" spans="1:7" ht="13.5" thickBot="1" x14ac:dyDescent="0.35">
      <c r="A85" s="39"/>
      <c r="B85" s="164"/>
      <c r="C85" s="41"/>
      <c r="D85" s="135"/>
      <c r="E85" s="136"/>
      <c r="F85" s="149">
        <f>SUM(D85*E85)</f>
        <v>0</v>
      </c>
      <c r="G85" s="104">
        <f>SUM(F83:F85)</f>
        <v>0</v>
      </c>
    </row>
    <row r="86" spans="1:7" x14ac:dyDescent="0.25">
      <c r="A86" s="39"/>
      <c r="B86" s="164"/>
      <c r="C86" s="41"/>
      <c r="D86" s="42"/>
      <c r="E86" s="43"/>
      <c r="F86" s="52"/>
      <c r="G86" s="60"/>
    </row>
    <row r="87" spans="1:7" x14ac:dyDescent="0.25">
      <c r="A87" s="39">
        <v>531</v>
      </c>
      <c r="B87" s="232" t="s">
        <v>88</v>
      </c>
      <c r="C87" s="41"/>
      <c r="D87" s="135"/>
      <c r="E87" s="136"/>
      <c r="F87" s="149">
        <f>SUM(D87*E87)</f>
        <v>0</v>
      </c>
      <c r="G87" s="60"/>
    </row>
    <row r="88" spans="1:7" x14ac:dyDescent="0.25">
      <c r="A88" s="39"/>
      <c r="B88" s="164"/>
      <c r="C88" s="41"/>
      <c r="D88" s="135"/>
      <c r="E88" s="136"/>
      <c r="F88" s="149">
        <f>SUM(D88*E88)</f>
        <v>0</v>
      </c>
      <c r="G88" s="60"/>
    </row>
    <row r="89" spans="1:7" ht="13.5" thickBot="1" x14ac:dyDescent="0.35">
      <c r="A89" s="39"/>
      <c r="B89" s="164"/>
      <c r="C89" s="41"/>
      <c r="D89" s="135"/>
      <c r="E89" s="136"/>
      <c r="F89" s="149">
        <f>SUM(D89*E89)</f>
        <v>0</v>
      </c>
      <c r="G89" s="104">
        <f>SUM(F87:F89)</f>
        <v>0</v>
      </c>
    </row>
    <row r="90" spans="1:7" x14ac:dyDescent="0.25">
      <c r="A90" s="39"/>
      <c r="B90" s="164"/>
      <c r="C90" s="41"/>
      <c r="D90" s="42"/>
      <c r="E90" s="43"/>
      <c r="F90" s="52"/>
      <c r="G90" s="60"/>
    </row>
    <row r="91" spans="1:7" x14ac:dyDescent="0.25">
      <c r="A91" s="39">
        <v>534</v>
      </c>
      <c r="B91" s="232" t="s">
        <v>87</v>
      </c>
      <c r="C91" s="41"/>
      <c r="D91" s="135"/>
      <c r="E91" s="136"/>
      <c r="F91" s="149">
        <f>SUM(D91*E91)</f>
        <v>0</v>
      </c>
      <c r="G91" s="60"/>
    </row>
    <row r="92" spans="1:7" x14ac:dyDescent="0.25">
      <c r="A92" s="39"/>
      <c r="B92" s="164"/>
      <c r="C92" s="41"/>
      <c r="D92" s="135"/>
      <c r="E92" s="136"/>
      <c r="F92" s="149">
        <f>SUM(D92*E92)</f>
        <v>0</v>
      </c>
      <c r="G92" s="60"/>
    </row>
    <row r="93" spans="1:7" ht="13.5" thickBot="1" x14ac:dyDescent="0.35">
      <c r="A93" s="39"/>
      <c r="B93" s="164"/>
      <c r="C93" s="41"/>
      <c r="D93" s="135"/>
      <c r="E93" s="136"/>
      <c r="F93" s="149">
        <f>SUM(D93*E93)</f>
        <v>0</v>
      </c>
      <c r="G93" s="104">
        <f>SUM(F91:F93)</f>
        <v>0</v>
      </c>
    </row>
    <row r="94" spans="1:7" x14ac:dyDescent="0.25">
      <c r="A94" s="39"/>
      <c r="B94" s="164"/>
      <c r="C94" s="41"/>
      <c r="D94" s="42"/>
      <c r="E94" s="43"/>
      <c r="F94" s="52"/>
      <c r="G94" s="60"/>
    </row>
    <row r="95" spans="1:7" x14ac:dyDescent="0.25">
      <c r="A95" s="39">
        <v>550</v>
      </c>
      <c r="B95" s="232" t="s">
        <v>50</v>
      </c>
      <c r="C95" s="41"/>
      <c r="D95" s="135"/>
      <c r="E95" s="136"/>
      <c r="F95" s="149">
        <f>SUM(D95*E95)</f>
        <v>0</v>
      </c>
      <c r="G95" s="60"/>
    </row>
    <row r="96" spans="1:7" x14ac:dyDescent="0.25">
      <c r="A96" s="39"/>
      <c r="B96" s="164"/>
      <c r="C96" s="41"/>
      <c r="D96" s="135"/>
      <c r="E96" s="136"/>
      <c r="F96" s="149">
        <f>SUM(D96*E96)</f>
        <v>0</v>
      </c>
      <c r="G96" s="60"/>
    </row>
    <row r="97" spans="1:9" ht="13.5" thickBot="1" x14ac:dyDescent="0.35">
      <c r="A97" s="39"/>
      <c r="B97" s="164"/>
      <c r="C97" s="41"/>
      <c r="D97" s="135"/>
      <c r="E97" s="136"/>
      <c r="F97" s="149">
        <f>SUM(D97*E97)</f>
        <v>0</v>
      </c>
      <c r="G97" s="104">
        <f>SUM(F95:F97)</f>
        <v>0</v>
      </c>
    </row>
    <row r="98" spans="1:9" x14ac:dyDescent="0.25">
      <c r="A98" s="39"/>
      <c r="B98" s="164"/>
      <c r="C98" s="41"/>
      <c r="D98" s="42"/>
      <c r="E98" s="43"/>
      <c r="F98" s="52"/>
      <c r="G98" s="60"/>
    </row>
    <row r="99" spans="1:9" x14ac:dyDescent="0.25">
      <c r="A99" s="39">
        <v>560</v>
      </c>
      <c r="B99" s="232" t="s">
        <v>86</v>
      </c>
      <c r="C99" s="41"/>
      <c r="D99" s="135"/>
      <c r="E99" s="136"/>
      <c r="F99" s="149">
        <f>SUM(D99*E99)</f>
        <v>0</v>
      </c>
      <c r="G99" s="60"/>
    </row>
    <row r="100" spans="1:9" x14ac:dyDescent="0.25">
      <c r="A100" s="39"/>
      <c r="B100" s="164"/>
      <c r="C100" s="41"/>
      <c r="D100" s="135"/>
      <c r="E100" s="136"/>
      <c r="F100" s="149">
        <f>SUM(D100*E100)</f>
        <v>0</v>
      </c>
      <c r="G100" s="60"/>
    </row>
    <row r="101" spans="1:9" ht="13.5" thickBot="1" x14ac:dyDescent="0.35">
      <c r="A101" s="39"/>
      <c r="B101" s="164"/>
      <c r="C101" s="41"/>
      <c r="D101" s="135"/>
      <c r="E101" s="136"/>
      <c r="F101" s="149">
        <f>SUM(D101*E101)</f>
        <v>0</v>
      </c>
      <c r="G101" s="104">
        <f>SUM(F99:F101)</f>
        <v>0</v>
      </c>
    </row>
    <row r="102" spans="1:9" x14ac:dyDescent="0.25">
      <c r="A102" s="39"/>
      <c r="B102" s="164"/>
      <c r="C102" s="41"/>
      <c r="D102" s="42"/>
      <c r="E102" s="43"/>
      <c r="F102" s="52"/>
      <c r="G102" s="60"/>
    </row>
    <row r="103" spans="1:9" x14ac:dyDescent="0.25">
      <c r="A103" s="39">
        <v>580</v>
      </c>
      <c r="B103" s="232" t="s">
        <v>161</v>
      </c>
      <c r="C103" s="41"/>
      <c r="D103" s="135"/>
      <c r="E103" s="136"/>
      <c r="F103" s="149">
        <f>SUM(D103*E103)</f>
        <v>0</v>
      </c>
      <c r="G103" s="60"/>
    </row>
    <row r="104" spans="1:9" x14ac:dyDescent="0.25">
      <c r="A104" s="39"/>
      <c r="B104" s="164"/>
      <c r="C104" s="41"/>
      <c r="D104" s="135"/>
      <c r="E104" s="136"/>
      <c r="F104" s="149">
        <f>SUM(D104*E104)</f>
        <v>0</v>
      </c>
      <c r="G104" s="60"/>
    </row>
    <row r="105" spans="1:9" ht="13.5" thickBot="1" x14ac:dyDescent="0.35">
      <c r="A105" s="39"/>
      <c r="B105" s="164"/>
      <c r="C105" s="41"/>
      <c r="D105" s="135"/>
      <c r="E105" s="136"/>
      <c r="F105" s="149">
        <f>SUM(D105*E105)</f>
        <v>0</v>
      </c>
      <c r="G105" s="104">
        <f>SUM(F103:F105)</f>
        <v>0</v>
      </c>
      <c r="I105" s="10"/>
    </row>
    <row r="106" spans="1:9" x14ac:dyDescent="0.25">
      <c r="A106" s="39"/>
      <c r="B106" s="164"/>
      <c r="C106" s="41"/>
      <c r="D106" s="42"/>
      <c r="E106" s="43"/>
      <c r="F106" s="52"/>
      <c r="G106" s="60"/>
    </row>
    <row r="107" spans="1:9" x14ac:dyDescent="0.25">
      <c r="A107" s="39">
        <v>589</v>
      </c>
      <c r="B107" s="232" t="s">
        <v>163</v>
      </c>
      <c r="C107" s="41"/>
      <c r="D107" s="135"/>
      <c r="E107" s="136"/>
      <c r="F107" s="149">
        <f>SUM(D107*E107)</f>
        <v>0</v>
      </c>
      <c r="G107" s="60"/>
    </row>
    <row r="108" spans="1:9" x14ac:dyDescent="0.25">
      <c r="A108" s="39"/>
      <c r="B108" s="164"/>
      <c r="C108" s="41"/>
      <c r="D108" s="135"/>
      <c r="E108" s="136"/>
      <c r="F108" s="149">
        <f>SUM(D108*E108)</f>
        <v>0</v>
      </c>
      <c r="G108" s="60"/>
    </row>
    <row r="109" spans="1:9" ht="13.5" thickBot="1" x14ac:dyDescent="0.35">
      <c r="A109" s="39"/>
      <c r="B109" s="164"/>
      <c r="C109" s="41"/>
      <c r="D109" s="135"/>
      <c r="E109" s="136"/>
      <c r="F109" s="149">
        <f>SUM(D109*E109)</f>
        <v>0</v>
      </c>
      <c r="G109" s="104">
        <f>SUM(F107:F109)</f>
        <v>0</v>
      </c>
    </row>
    <row r="110" spans="1:9" x14ac:dyDescent="0.25">
      <c r="A110" s="39"/>
      <c r="B110" s="164"/>
      <c r="C110" s="41"/>
      <c r="D110" s="42"/>
      <c r="E110" s="43"/>
      <c r="F110" s="52"/>
      <c r="G110" s="60"/>
    </row>
    <row r="111" spans="1:9" x14ac:dyDescent="0.25">
      <c r="A111" s="39" t="s">
        <v>89</v>
      </c>
      <c r="B111" s="164" t="s">
        <v>54</v>
      </c>
      <c r="C111" s="41"/>
      <c r="D111" s="135"/>
      <c r="E111" s="136"/>
      <c r="F111" s="149">
        <f t="shared" ref="F111:F116" si="2">SUM(D111*E111)</f>
        <v>0</v>
      </c>
      <c r="G111" s="60"/>
    </row>
    <row r="112" spans="1:9" x14ac:dyDescent="0.25">
      <c r="A112" s="39"/>
      <c r="B112" s="164"/>
      <c r="C112" s="41"/>
      <c r="D112" s="135"/>
      <c r="E112" s="136"/>
      <c r="F112" s="149">
        <f t="shared" si="2"/>
        <v>0</v>
      </c>
      <c r="G112" s="60"/>
    </row>
    <row r="113" spans="1:7" ht="13" x14ac:dyDescent="0.3">
      <c r="A113" s="39"/>
      <c r="B113" s="164"/>
      <c r="C113" s="41"/>
      <c r="D113" s="135"/>
      <c r="E113" s="136"/>
      <c r="F113" s="149">
        <f t="shared" si="2"/>
        <v>0</v>
      </c>
      <c r="G113" s="127"/>
    </row>
    <row r="114" spans="1:7" x14ac:dyDescent="0.25">
      <c r="A114" s="39"/>
      <c r="B114" s="164"/>
      <c r="C114" s="41"/>
      <c r="D114" s="135"/>
      <c r="E114" s="136"/>
      <c r="F114" s="149">
        <f t="shared" si="2"/>
        <v>0</v>
      </c>
      <c r="G114" s="60"/>
    </row>
    <row r="115" spans="1:7" x14ac:dyDescent="0.25">
      <c r="A115" s="39"/>
      <c r="B115" s="112"/>
      <c r="C115" s="41"/>
      <c r="D115" s="135"/>
      <c r="E115" s="136"/>
      <c r="F115" s="149">
        <f t="shared" si="2"/>
        <v>0</v>
      </c>
      <c r="G115" s="60"/>
    </row>
    <row r="116" spans="1:7" x14ac:dyDescent="0.25">
      <c r="A116" s="39"/>
      <c r="B116" s="112"/>
      <c r="C116" s="41"/>
      <c r="D116" s="135"/>
      <c r="E116" s="136"/>
      <c r="F116" s="149">
        <f t="shared" si="2"/>
        <v>0</v>
      </c>
      <c r="G116" s="60"/>
    </row>
    <row r="117" spans="1:7" ht="13.5" thickBot="1" x14ac:dyDescent="0.35">
      <c r="A117" s="39"/>
      <c r="B117" s="112"/>
      <c r="C117" s="113"/>
      <c r="D117" s="42"/>
      <c r="E117" s="126"/>
      <c r="F117" s="156"/>
      <c r="G117" s="104">
        <f>SUM(F111:F116)</f>
        <v>0</v>
      </c>
    </row>
    <row r="118" spans="1:7" ht="13" x14ac:dyDescent="0.3">
      <c r="A118" s="39"/>
      <c r="B118" s="202" t="s">
        <v>29</v>
      </c>
      <c r="C118" s="203"/>
      <c r="D118" s="203"/>
      <c r="E118" s="204"/>
      <c r="F118" s="52"/>
      <c r="G118" s="60"/>
    </row>
    <row r="119" spans="1:7" ht="38.25" customHeight="1" x14ac:dyDescent="0.25">
      <c r="A119" s="39"/>
      <c r="B119" s="286"/>
      <c r="C119" s="272"/>
      <c r="D119" s="272"/>
      <c r="E119" s="273"/>
      <c r="F119" s="52"/>
      <c r="G119" s="60"/>
    </row>
    <row r="120" spans="1:7" ht="38.25" customHeight="1" x14ac:dyDescent="0.3">
      <c r="A120" s="39"/>
      <c r="B120" s="274"/>
      <c r="C120" s="272"/>
      <c r="D120" s="272"/>
      <c r="E120" s="273"/>
      <c r="F120" s="52"/>
      <c r="G120" s="127"/>
    </row>
    <row r="121" spans="1:7" ht="39.75" customHeight="1" x14ac:dyDescent="0.25">
      <c r="A121" s="39"/>
      <c r="B121" s="274"/>
      <c r="C121" s="272"/>
      <c r="D121" s="272"/>
      <c r="E121" s="273"/>
      <c r="F121" s="52"/>
      <c r="G121" s="60"/>
    </row>
    <row r="122" spans="1:7" ht="13.5" thickBot="1" x14ac:dyDescent="0.35">
      <c r="A122" s="105"/>
      <c r="B122" s="206"/>
      <c r="C122" s="207"/>
      <c r="D122" s="207"/>
      <c r="E122" s="140" t="s">
        <v>104</v>
      </c>
      <c r="F122" s="141"/>
      <c r="G122" s="141">
        <f>SUM(G77:G121)</f>
        <v>0</v>
      </c>
    </row>
    <row r="123" spans="1:7" ht="13" x14ac:dyDescent="0.3">
      <c r="A123" s="106">
        <v>600</v>
      </c>
      <c r="B123" s="128" t="s">
        <v>42</v>
      </c>
      <c r="C123" s="108"/>
      <c r="D123" s="42"/>
      <c r="E123" s="43"/>
      <c r="F123" s="52"/>
      <c r="G123" s="60"/>
    </row>
    <row r="124" spans="1:7" ht="13" x14ac:dyDescent="0.3">
      <c r="A124" s="129"/>
      <c r="B124" s="128"/>
      <c r="C124" s="41"/>
      <c r="D124" s="42"/>
      <c r="E124" s="43"/>
      <c r="F124" s="52"/>
      <c r="G124" s="60"/>
    </row>
    <row r="125" spans="1:7" x14ac:dyDescent="0.25">
      <c r="A125" s="39">
        <v>610</v>
      </c>
      <c r="B125" s="165" t="s">
        <v>48</v>
      </c>
      <c r="C125" s="41"/>
      <c r="D125" s="135"/>
      <c r="E125" s="136"/>
      <c r="F125" s="149">
        <f>SUM(D125*E125)</f>
        <v>0</v>
      </c>
      <c r="G125" s="60"/>
    </row>
    <row r="126" spans="1:7" x14ac:dyDescent="0.25">
      <c r="A126" s="39"/>
      <c r="B126" s="165"/>
      <c r="C126" s="41"/>
      <c r="D126" s="135"/>
      <c r="E126" s="136"/>
      <c r="F126" s="149">
        <f>SUM(D126*E126)</f>
        <v>0</v>
      </c>
      <c r="G126" s="60"/>
    </row>
    <row r="127" spans="1:7" s="40" customFormat="1" ht="13.5" thickBot="1" x14ac:dyDescent="0.35">
      <c r="A127" s="39"/>
      <c r="B127" s="165"/>
      <c r="C127" s="41"/>
      <c r="D127" s="135"/>
      <c r="E127" s="136"/>
      <c r="F127" s="149">
        <f>SUM(D127*E127)</f>
        <v>0</v>
      </c>
      <c r="G127" s="104">
        <f>SUM(F125:F127)</f>
        <v>0</v>
      </c>
    </row>
    <row r="128" spans="1:7" s="40" customFormat="1" x14ac:dyDescent="0.25">
      <c r="A128" s="39"/>
      <c r="B128" s="165"/>
      <c r="C128" s="41"/>
      <c r="D128" s="42"/>
      <c r="E128" s="43"/>
      <c r="F128" s="52"/>
      <c r="G128" s="60"/>
    </row>
    <row r="129" spans="1:7" x14ac:dyDescent="0.25">
      <c r="A129" s="39">
        <v>612</v>
      </c>
      <c r="B129" s="165" t="s">
        <v>90</v>
      </c>
      <c r="C129" s="41"/>
      <c r="D129" s="135"/>
      <c r="E129" s="136"/>
      <c r="F129" s="149">
        <f>SUM(D129*E129)</f>
        <v>0</v>
      </c>
      <c r="G129" s="60"/>
    </row>
    <row r="130" spans="1:7" x14ac:dyDescent="0.25">
      <c r="A130" s="39"/>
      <c r="B130" s="165"/>
      <c r="C130" s="41"/>
      <c r="D130" s="135"/>
      <c r="E130" s="136"/>
      <c r="F130" s="149">
        <f>SUM(D130*E130)</f>
        <v>0</v>
      </c>
      <c r="G130" s="60"/>
    </row>
    <row r="131" spans="1:7" ht="13.5" thickBot="1" x14ac:dyDescent="0.35">
      <c r="A131" s="39"/>
      <c r="B131" s="165"/>
      <c r="C131" s="41"/>
      <c r="D131" s="135"/>
      <c r="E131" s="136"/>
      <c r="F131" s="149">
        <f>SUM(D131*E131)</f>
        <v>0</v>
      </c>
      <c r="G131" s="104">
        <f>SUM(F129:F131)</f>
        <v>0</v>
      </c>
    </row>
    <row r="132" spans="1:7" x14ac:dyDescent="0.25">
      <c r="A132" s="39"/>
      <c r="B132" s="165"/>
      <c r="C132" s="41"/>
      <c r="D132" s="42"/>
      <c r="E132" s="43"/>
      <c r="F132" s="52"/>
      <c r="G132" s="60"/>
    </row>
    <row r="133" spans="1:7" x14ac:dyDescent="0.25">
      <c r="A133" s="39">
        <v>640</v>
      </c>
      <c r="B133" s="166" t="s">
        <v>108</v>
      </c>
      <c r="C133" s="41"/>
      <c r="D133" s="135"/>
      <c r="E133" s="136"/>
      <c r="F133" s="149">
        <f>SUM(D133*E133)</f>
        <v>0</v>
      </c>
      <c r="G133" s="60"/>
    </row>
    <row r="134" spans="1:7" x14ac:dyDescent="0.25">
      <c r="A134" s="39"/>
      <c r="B134" s="165"/>
      <c r="C134" s="41"/>
      <c r="D134" s="135"/>
      <c r="E134" s="136"/>
      <c r="F134" s="149">
        <f>SUM(D134*E134)</f>
        <v>0</v>
      </c>
      <c r="G134" s="60"/>
    </row>
    <row r="135" spans="1:7" x14ac:dyDescent="0.25">
      <c r="A135" s="39"/>
      <c r="B135" s="165"/>
      <c r="C135" s="41"/>
      <c r="D135" s="135"/>
      <c r="E135" s="136"/>
      <c r="F135" s="149">
        <f>SUM(D135*E135)</f>
        <v>0</v>
      </c>
      <c r="G135" s="60"/>
    </row>
    <row r="136" spans="1:7" ht="13.5" thickBot="1" x14ac:dyDescent="0.35">
      <c r="A136" s="39"/>
      <c r="B136" s="165"/>
      <c r="C136" s="41"/>
      <c r="D136" s="135"/>
      <c r="E136" s="136"/>
      <c r="F136" s="149">
        <f>SUM(D136*E136)</f>
        <v>0</v>
      </c>
      <c r="G136" s="104">
        <f>SUM(F133:F136)</f>
        <v>0</v>
      </c>
    </row>
    <row r="137" spans="1:7" x14ac:dyDescent="0.25">
      <c r="A137" s="39"/>
      <c r="B137" s="165"/>
      <c r="C137" s="41"/>
      <c r="D137" s="42"/>
      <c r="E137" s="43"/>
      <c r="F137" s="52"/>
      <c r="G137" s="60"/>
    </row>
    <row r="138" spans="1:7" x14ac:dyDescent="0.25">
      <c r="A138" s="39">
        <v>641</v>
      </c>
      <c r="B138" s="165" t="s">
        <v>49</v>
      </c>
      <c r="C138" s="41"/>
      <c r="D138" s="135"/>
      <c r="E138" s="136"/>
      <c r="F138" s="149">
        <f>SUM(D138*E138)</f>
        <v>0</v>
      </c>
      <c r="G138" s="60"/>
    </row>
    <row r="139" spans="1:7" x14ac:dyDescent="0.25">
      <c r="A139" s="39"/>
      <c r="B139" s="165"/>
      <c r="C139" s="41"/>
      <c r="D139" s="135"/>
      <c r="E139" s="136"/>
      <c r="F139" s="149">
        <f>SUM(D139*E139)</f>
        <v>0</v>
      </c>
      <c r="G139" s="60"/>
    </row>
    <row r="140" spans="1:7" x14ac:dyDescent="0.25">
      <c r="A140" s="39"/>
      <c r="B140" s="165"/>
      <c r="C140" s="41"/>
      <c r="D140" s="135"/>
      <c r="E140" s="136"/>
      <c r="F140" s="149">
        <f>SUM(D140*E140)</f>
        <v>0</v>
      </c>
      <c r="G140" s="60"/>
    </row>
    <row r="141" spans="1:7" ht="13.5" thickBot="1" x14ac:dyDescent="0.35">
      <c r="A141" s="39"/>
      <c r="B141" s="165"/>
      <c r="C141" s="41"/>
      <c r="D141" s="135"/>
      <c r="E141" s="136"/>
      <c r="F141" s="149">
        <f>SUM(D141*E141)</f>
        <v>0</v>
      </c>
      <c r="G141" s="104">
        <f>SUM(F138:F141)</f>
        <v>0</v>
      </c>
    </row>
    <row r="142" spans="1:7" x14ac:dyDescent="0.25">
      <c r="A142" s="39"/>
      <c r="B142" s="165"/>
      <c r="C142" s="41"/>
      <c r="D142" s="42"/>
      <c r="E142" s="43"/>
      <c r="F142" s="52"/>
      <c r="G142" s="60"/>
    </row>
    <row r="143" spans="1:7" x14ac:dyDescent="0.25">
      <c r="A143" s="39">
        <v>650</v>
      </c>
      <c r="B143" s="166" t="s">
        <v>109</v>
      </c>
      <c r="C143" s="41"/>
      <c r="D143" s="135"/>
      <c r="E143" s="136"/>
      <c r="F143" s="149">
        <f>SUM(D143*E143)</f>
        <v>0</v>
      </c>
      <c r="G143" s="60"/>
    </row>
    <row r="144" spans="1:7" x14ac:dyDescent="0.25">
      <c r="A144" s="39"/>
      <c r="B144" s="165"/>
      <c r="C144" s="41"/>
      <c r="D144" s="135"/>
      <c r="E144" s="136"/>
      <c r="F144" s="149">
        <f>SUM(D144*E144)</f>
        <v>0</v>
      </c>
      <c r="G144" s="60"/>
    </row>
    <row r="145" spans="1:7" x14ac:dyDescent="0.25">
      <c r="A145" s="39"/>
      <c r="B145" s="165"/>
      <c r="C145" s="41"/>
      <c r="D145" s="135"/>
      <c r="E145" s="136"/>
      <c r="F145" s="149">
        <f>SUM(D145*E145)</f>
        <v>0</v>
      </c>
      <c r="G145" s="60"/>
    </row>
    <row r="146" spans="1:7" ht="13.5" thickBot="1" x14ac:dyDescent="0.35">
      <c r="A146" s="39"/>
      <c r="B146" s="165"/>
      <c r="C146" s="41"/>
      <c r="D146" s="135"/>
      <c r="E146" s="136"/>
      <c r="F146" s="149">
        <f>SUM(D146*E146)</f>
        <v>0</v>
      </c>
      <c r="G146" s="104">
        <f>SUM(F143:F146)</f>
        <v>0</v>
      </c>
    </row>
    <row r="147" spans="1:7" x14ac:dyDescent="0.25">
      <c r="A147" s="39"/>
      <c r="B147" s="165"/>
      <c r="C147" s="41"/>
      <c r="D147" s="42"/>
      <c r="E147" s="43"/>
      <c r="F147" s="52"/>
      <c r="G147" s="60"/>
    </row>
    <row r="148" spans="1:7" x14ac:dyDescent="0.25">
      <c r="A148" s="39">
        <v>651</v>
      </c>
      <c r="B148" s="166" t="s">
        <v>109</v>
      </c>
      <c r="C148" s="41"/>
      <c r="D148" s="135"/>
      <c r="E148" s="136"/>
      <c r="F148" s="149">
        <f>SUM(D148*E148)</f>
        <v>0</v>
      </c>
      <c r="G148" s="60"/>
    </row>
    <row r="149" spans="1:7" x14ac:dyDescent="0.25">
      <c r="A149" s="39"/>
      <c r="B149" s="166" t="s">
        <v>117</v>
      </c>
      <c r="C149" s="41"/>
      <c r="D149" s="135"/>
      <c r="E149" s="136"/>
      <c r="F149" s="149">
        <f>SUM(D149*E149)</f>
        <v>0</v>
      </c>
      <c r="G149" s="60"/>
    </row>
    <row r="150" spans="1:7" ht="13.5" thickBot="1" x14ac:dyDescent="0.35">
      <c r="A150" s="39"/>
      <c r="B150" s="165"/>
      <c r="C150" s="41"/>
      <c r="D150" s="135"/>
      <c r="E150" s="136"/>
      <c r="F150" s="149">
        <f>SUM(D150*E150)</f>
        <v>0</v>
      </c>
      <c r="G150" s="104">
        <f>SUM(F148:F150)</f>
        <v>0</v>
      </c>
    </row>
    <row r="151" spans="1:7" x14ac:dyDescent="0.25">
      <c r="A151" s="39"/>
      <c r="B151" s="165"/>
      <c r="C151" s="41"/>
      <c r="D151" s="42"/>
      <c r="E151" s="43"/>
      <c r="F151" s="52"/>
      <c r="G151" s="60"/>
    </row>
    <row r="152" spans="1:7" x14ac:dyDescent="0.25">
      <c r="A152" s="39">
        <v>652</v>
      </c>
      <c r="B152" s="166" t="s">
        <v>110</v>
      </c>
      <c r="C152" s="41"/>
      <c r="D152" s="135"/>
      <c r="E152" s="136"/>
      <c r="F152" s="149">
        <f>SUM(D152*E152)</f>
        <v>0</v>
      </c>
      <c r="G152" s="60"/>
    </row>
    <row r="153" spans="1:7" x14ac:dyDescent="0.25">
      <c r="A153" s="39"/>
      <c r="B153" s="165"/>
      <c r="C153" s="41"/>
      <c r="D153" s="135"/>
      <c r="E153" s="136"/>
      <c r="F153" s="149">
        <f>SUM(D153*E153)</f>
        <v>0</v>
      </c>
      <c r="G153" s="60"/>
    </row>
    <row r="154" spans="1:7" ht="13.5" thickBot="1" x14ac:dyDescent="0.35">
      <c r="A154" s="39"/>
      <c r="B154" s="165"/>
      <c r="C154" s="41"/>
      <c r="D154" s="135"/>
      <c r="E154" s="136"/>
      <c r="F154" s="149">
        <f>SUM(D154*E154)</f>
        <v>0</v>
      </c>
      <c r="G154" s="104">
        <f>SUM(F152:F154)</f>
        <v>0</v>
      </c>
    </row>
    <row r="155" spans="1:7" x14ac:dyDescent="0.25">
      <c r="A155" s="39"/>
      <c r="B155" s="165"/>
      <c r="C155" s="41"/>
      <c r="D155" s="42"/>
      <c r="E155" s="43"/>
      <c r="F155" s="52"/>
      <c r="G155" s="60"/>
    </row>
    <row r="156" spans="1:7" x14ac:dyDescent="0.25">
      <c r="A156" s="39">
        <v>653</v>
      </c>
      <c r="B156" s="165" t="s">
        <v>91</v>
      </c>
      <c r="C156" s="41"/>
      <c r="D156" s="135"/>
      <c r="E156" s="136"/>
      <c r="F156" s="149">
        <f>SUM(D156*E156)</f>
        <v>0</v>
      </c>
      <c r="G156" s="60"/>
    </row>
    <row r="157" spans="1:7" x14ac:dyDescent="0.25">
      <c r="A157" s="39"/>
      <c r="B157" s="165"/>
      <c r="C157" s="41"/>
      <c r="D157" s="135"/>
      <c r="E157" s="136"/>
      <c r="F157" s="149">
        <f>SUM(D157*E157)</f>
        <v>0</v>
      </c>
      <c r="G157" s="60"/>
    </row>
    <row r="158" spans="1:7" x14ac:dyDescent="0.25">
      <c r="A158" s="39"/>
      <c r="B158" s="165"/>
      <c r="C158" s="41"/>
      <c r="D158" s="135"/>
      <c r="E158" s="136"/>
      <c r="F158" s="149">
        <f>SUM(D158*E158)</f>
        <v>0</v>
      </c>
      <c r="G158" s="60"/>
    </row>
    <row r="159" spans="1:7" ht="13.5" thickBot="1" x14ac:dyDescent="0.35">
      <c r="A159" s="39"/>
      <c r="B159" s="165"/>
      <c r="C159" s="41"/>
      <c r="D159" s="135"/>
      <c r="E159" s="136"/>
      <c r="F159" s="149">
        <f>SUM(D159*E159)</f>
        <v>0</v>
      </c>
      <c r="G159" s="104">
        <f>SUM(F156:F159)</f>
        <v>0</v>
      </c>
    </row>
    <row r="160" spans="1:7" ht="13" thickBot="1" x14ac:dyDescent="0.3">
      <c r="A160" s="39"/>
      <c r="B160" s="40"/>
      <c r="C160" s="41"/>
      <c r="D160" s="42"/>
      <c r="E160" s="43"/>
      <c r="F160" s="156"/>
      <c r="G160" s="60"/>
    </row>
    <row r="161" spans="1:7" ht="13" x14ac:dyDescent="0.3">
      <c r="A161" s="39"/>
      <c r="B161" s="202" t="s">
        <v>29</v>
      </c>
      <c r="C161" s="203"/>
      <c r="D161" s="203"/>
      <c r="E161" s="204"/>
      <c r="F161" s="52"/>
      <c r="G161" s="60"/>
    </row>
    <row r="162" spans="1:7" ht="26.25" customHeight="1" x14ac:dyDescent="0.25">
      <c r="A162" s="39"/>
      <c r="B162" s="286"/>
      <c r="C162" s="272"/>
      <c r="D162" s="272"/>
      <c r="E162" s="273"/>
      <c r="F162" s="52"/>
      <c r="G162" s="60"/>
    </row>
    <row r="163" spans="1:7" ht="38.25" customHeight="1" thickBot="1" x14ac:dyDescent="0.3">
      <c r="A163" s="39"/>
      <c r="B163" s="274"/>
      <c r="C163" s="272"/>
      <c r="D163" s="272"/>
      <c r="E163" s="273"/>
      <c r="F163" s="52"/>
      <c r="G163" s="60"/>
    </row>
    <row r="164" spans="1:7" ht="13.5" thickBot="1" x14ac:dyDescent="0.35">
      <c r="A164" s="105"/>
      <c r="B164" s="199"/>
      <c r="C164" s="200"/>
      <c r="D164" s="201"/>
      <c r="E164" s="124" t="s">
        <v>103</v>
      </c>
      <c r="F164" s="102"/>
      <c r="G164" s="102">
        <f>SUM(G123:G163)</f>
        <v>0</v>
      </c>
    </row>
    <row r="165" spans="1:7" ht="13" x14ac:dyDescent="0.3">
      <c r="A165" s="106">
        <v>800</v>
      </c>
      <c r="B165" s="107" t="s">
        <v>43</v>
      </c>
      <c r="C165" s="108"/>
      <c r="D165" s="108"/>
      <c r="E165" s="109"/>
      <c r="F165" s="110"/>
      <c r="G165" s="60"/>
    </row>
    <row r="166" spans="1:7" x14ac:dyDescent="0.25">
      <c r="A166" s="39"/>
      <c r="B166" s="40"/>
      <c r="C166" s="41"/>
      <c r="D166" s="41"/>
      <c r="E166" s="111"/>
      <c r="F166" s="52"/>
      <c r="G166" s="60"/>
    </row>
    <row r="167" spans="1:7" x14ac:dyDescent="0.25">
      <c r="A167" s="39">
        <v>810</v>
      </c>
      <c r="B167" s="165" t="s">
        <v>51</v>
      </c>
      <c r="C167" s="41"/>
      <c r="D167" s="137"/>
      <c r="E167" s="138"/>
      <c r="F167" s="149">
        <f>SUM(D167*E167)</f>
        <v>0</v>
      </c>
      <c r="G167" s="60"/>
    </row>
    <row r="168" spans="1:7" x14ac:dyDescent="0.25">
      <c r="A168" s="39"/>
      <c r="B168" s="165"/>
      <c r="C168" s="41"/>
      <c r="D168" s="137"/>
      <c r="E168" s="138"/>
      <c r="F168" s="149">
        <f>SUM(D168*E168)</f>
        <v>0</v>
      </c>
      <c r="G168" s="60"/>
    </row>
    <row r="169" spans="1:7" x14ac:dyDescent="0.25">
      <c r="A169" s="39"/>
      <c r="B169" s="165"/>
      <c r="C169" s="41"/>
      <c r="D169" s="137"/>
      <c r="E169" s="138"/>
      <c r="F169" s="149">
        <f>SUM(D169*E169)</f>
        <v>0</v>
      </c>
      <c r="G169" s="60"/>
    </row>
    <row r="170" spans="1:7" ht="13.5" thickBot="1" x14ac:dyDescent="0.35">
      <c r="A170" s="39"/>
      <c r="B170" s="165"/>
      <c r="C170" s="41"/>
      <c r="D170" s="137"/>
      <c r="E170" s="138"/>
      <c r="F170" s="149">
        <f>SUM(D170*E170)</f>
        <v>0</v>
      </c>
      <c r="G170" s="104">
        <f>SUM(F167:F170)</f>
        <v>0</v>
      </c>
    </row>
    <row r="171" spans="1:7" x14ac:dyDescent="0.25">
      <c r="A171" s="39"/>
      <c r="B171" s="165"/>
      <c r="C171" s="41"/>
      <c r="D171" s="41"/>
      <c r="E171" s="111"/>
      <c r="F171" s="52"/>
      <c r="G171" s="60"/>
    </row>
    <row r="172" spans="1:7" x14ac:dyDescent="0.25">
      <c r="A172" s="39">
        <v>890</v>
      </c>
      <c r="B172" s="165" t="s">
        <v>92</v>
      </c>
      <c r="C172" s="41"/>
      <c r="D172" s="137"/>
      <c r="E172" s="138"/>
      <c r="F172" s="149">
        <f>SUM(D172*E172)</f>
        <v>0</v>
      </c>
      <c r="G172" s="60"/>
    </row>
    <row r="173" spans="1:7" x14ac:dyDescent="0.25">
      <c r="A173" s="39"/>
      <c r="B173" s="165"/>
      <c r="C173" s="41"/>
      <c r="D173" s="137"/>
      <c r="E173" s="138"/>
      <c r="F173" s="149">
        <f>SUM(D173*E173)</f>
        <v>0</v>
      </c>
      <c r="G173" s="60"/>
    </row>
    <row r="174" spans="1:7" x14ac:dyDescent="0.25">
      <c r="A174" s="39"/>
      <c r="B174" s="165"/>
      <c r="C174" s="41"/>
      <c r="D174" s="137"/>
      <c r="E174" s="138"/>
      <c r="F174" s="149">
        <f>SUM(D174*E174)</f>
        <v>0</v>
      </c>
      <c r="G174" s="60"/>
    </row>
    <row r="175" spans="1:7" ht="13.5" thickBot="1" x14ac:dyDescent="0.35">
      <c r="A175" s="39"/>
      <c r="B175" s="165"/>
      <c r="C175" s="41"/>
      <c r="D175" s="137"/>
      <c r="E175" s="138"/>
      <c r="F175" s="149">
        <f>SUM(D175*E175)</f>
        <v>0</v>
      </c>
      <c r="G175" s="104">
        <f>SUM(F172:F175)</f>
        <v>0</v>
      </c>
    </row>
    <row r="176" spans="1:7" x14ac:dyDescent="0.25">
      <c r="A176" s="39"/>
      <c r="B176" s="165"/>
      <c r="C176" s="41"/>
      <c r="D176" s="41"/>
      <c r="E176" s="111"/>
      <c r="F176" s="52"/>
      <c r="G176" s="60"/>
    </row>
    <row r="177" spans="1:11" x14ac:dyDescent="0.25">
      <c r="A177" s="39" t="s">
        <v>95</v>
      </c>
      <c r="B177" s="164" t="s">
        <v>54</v>
      </c>
      <c r="C177" s="41"/>
      <c r="D177" s="137"/>
      <c r="E177" s="138"/>
      <c r="F177" s="149">
        <f>SUM(D177*E177)</f>
        <v>0</v>
      </c>
      <c r="G177" s="60"/>
    </row>
    <row r="178" spans="1:11" x14ac:dyDescent="0.25">
      <c r="A178" s="39"/>
      <c r="B178" s="165"/>
      <c r="C178" s="41"/>
      <c r="D178" s="137"/>
      <c r="E178" s="138"/>
      <c r="F178" s="149">
        <f>SUM(D178*E178)</f>
        <v>0</v>
      </c>
      <c r="G178" s="60"/>
    </row>
    <row r="179" spans="1:11" x14ac:dyDescent="0.25">
      <c r="A179" s="39"/>
      <c r="B179" s="165"/>
      <c r="C179" s="41"/>
      <c r="D179" s="137"/>
      <c r="E179" s="138"/>
      <c r="F179" s="149">
        <f>SUM(D179*E179)</f>
        <v>0</v>
      </c>
      <c r="G179" s="60"/>
    </row>
    <row r="180" spans="1:11" ht="13.5" thickBot="1" x14ac:dyDescent="0.35">
      <c r="A180" s="39"/>
      <c r="B180" s="40"/>
      <c r="C180" s="41"/>
      <c r="D180" s="137"/>
      <c r="E180" s="138"/>
      <c r="F180" s="149">
        <f>SUM(D180*E180)</f>
        <v>0</v>
      </c>
      <c r="G180" s="104">
        <f>SUM(F177:F180)</f>
        <v>0</v>
      </c>
    </row>
    <row r="181" spans="1:11" x14ac:dyDescent="0.25">
      <c r="A181" s="39"/>
      <c r="B181" s="40"/>
      <c r="C181" s="41"/>
      <c r="D181" s="41"/>
      <c r="E181" s="111"/>
      <c r="F181" s="52"/>
      <c r="G181" s="60"/>
    </row>
    <row r="182" spans="1:11" ht="13" thickBot="1" x14ac:dyDescent="0.3">
      <c r="A182" s="39"/>
      <c r="B182" s="40"/>
      <c r="C182" s="113"/>
      <c r="D182" s="41"/>
      <c r="E182" s="111"/>
      <c r="F182" s="52"/>
      <c r="G182" s="60"/>
    </row>
    <row r="183" spans="1:11" ht="13" x14ac:dyDescent="0.3">
      <c r="A183" s="39"/>
      <c r="B183" s="114" t="s">
        <v>29</v>
      </c>
      <c r="C183" s="115"/>
      <c r="D183" s="115"/>
      <c r="E183" s="116"/>
      <c r="F183" s="52"/>
      <c r="G183" s="60"/>
    </row>
    <row r="184" spans="1:11" ht="30" customHeight="1" x14ac:dyDescent="0.25">
      <c r="A184" s="39"/>
      <c r="B184" s="286"/>
      <c r="C184" s="272"/>
      <c r="D184" s="272"/>
      <c r="E184" s="273"/>
      <c r="F184" s="52"/>
      <c r="G184" s="60"/>
    </row>
    <row r="185" spans="1:11" ht="13.5" customHeight="1" x14ac:dyDescent="0.25">
      <c r="A185" s="39"/>
      <c r="B185" s="274"/>
      <c r="C185" s="272"/>
      <c r="D185" s="272"/>
      <c r="E185" s="273"/>
      <c r="F185" s="52"/>
      <c r="G185" s="60"/>
    </row>
    <row r="186" spans="1:11" ht="13" thickBot="1" x14ac:dyDescent="0.3">
      <c r="A186" s="39"/>
      <c r="B186" s="274"/>
      <c r="C186" s="272"/>
      <c r="D186" s="272"/>
      <c r="E186" s="273"/>
      <c r="F186" s="52"/>
      <c r="G186" s="60"/>
      <c r="I186" s="10"/>
    </row>
    <row r="187" spans="1:11" ht="13.5" thickBot="1" x14ac:dyDescent="0.35">
      <c r="A187" s="39"/>
      <c r="B187" s="117"/>
      <c r="C187" s="118"/>
      <c r="D187" s="118"/>
      <c r="E187" s="255" t="s">
        <v>106</v>
      </c>
      <c r="F187" s="102"/>
      <c r="G187" s="102">
        <f>SUM(G165:G182)</f>
        <v>0</v>
      </c>
    </row>
    <row r="188" spans="1:11" ht="13.5" thickBot="1" x14ac:dyDescent="0.35">
      <c r="A188" s="193" t="s">
        <v>44</v>
      </c>
      <c r="B188" s="194"/>
      <c r="C188" s="195"/>
      <c r="D188" s="194"/>
      <c r="E188" s="196"/>
      <c r="F188" s="130">
        <f>F29+F47+F63+F76+F122+F164+F187</f>
        <v>0</v>
      </c>
      <c r="G188" s="130">
        <f>G29+G47+G63+G76+G122+G164+G187</f>
        <v>0</v>
      </c>
    </row>
    <row r="189" spans="1:11" ht="13.5" thickBot="1" x14ac:dyDescent="0.35">
      <c r="A189" s="151" t="s">
        <v>158</v>
      </c>
      <c r="B189" s="152"/>
      <c r="C189" s="261"/>
      <c r="D189" s="244"/>
      <c r="E189" s="153"/>
      <c r="F189" s="150"/>
      <c r="G189" s="170">
        <f>IF(C189=0,0,((G188-(G188/(1+C189)))))</f>
        <v>0</v>
      </c>
    </row>
    <row r="190" spans="1:11" ht="13" x14ac:dyDescent="0.3">
      <c r="A190" s="106">
        <v>700</v>
      </c>
      <c r="B190" s="119" t="s">
        <v>45</v>
      </c>
      <c r="C190" s="122"/>
      <c r="D190" s="108"/>
      <c r="E190" s="121"/>
      <c r="F190" s="110"/>
      <c r="G190" s="60"/>
    </row>
    <row r="191" spans="1:11" x14ac:dyDescent="0.25">
      <c r="A191" s="39"/>
      <c r="B191" s="40"/>
      <c r="C191" s="122"/>
      <c r="D191" s="41"/>
      <c r="E191" s="123"/>
      <c r="F191" s="52"/>
      <c r="G191" s="60"/>
    </row>
    <row r="192" spans="1:11" x14ac:dyDescent="0.25">
      <c r="A192" s="39">
        <v>730</v>
      </c>
      <c r="B192" s="165" t="s">
        <v>52</v>
      </c>
      <c r="C192" s="122"/>
      <c r="D192" s="137"/>
      <c r="E192" s="139"/>
      <c r="F192" s="149">
        <f>SUM(D192*E192)</f>
        <v>0</v>
      </c>
      <c r="G192" s="60"/>
      <c r="K192" s="10"/>
    </row>
    <row r="193" spans="1:12" x14ac:dyDescent="0.25">
      <c r="A193" s="39"/>
      <c r="B193" s="165"/>
      <c r="C193" s="122"/>
      <c r="D193" s="41"/>
      <c r="E193" s="123"/>
      <c r="F193" s="52"/>
      <c r="G193" s="60"/>
    </row>
    <row r="194" spans="1:12" x14ac:dyDescent="0.25">
      <c r="A194" s="39" t="s">
        <v>93</v>
      </c>
      <c r="B194" s="253" t="s">
        <v>94</v>
      </c>
      <c r="C194" s="41"/>
      <c r="D194" s="137"/>
      <c r="E194" s="252"/>
      <c r="F194" s="149">
        <f>SUM(D194*E194)</f>
        <v>0</v>
      </c>
      <c r="G194" s="60"/>
      <c r="I194" s="10"/>
    </row>
    <row r="195" spans="1:12" ht="13" thickBot="1" x14ac:dyDescent="0.3">
      <c r="A195" s="241"/>
      <c r="B195" s="246"/>
      <c r="C195" s="235"/>
      <c r="D195" s="207"/>
      <c r="E195" s="123"/>
      <c r="F195" s="52"/>
      <c r="G195" s="60"/>
    </row>
    <row r="196" spans="1:12" ht="13" x14ac:dyDescent="0.3">
      <c r="A196" s="241"/>
      <c r="B196" s="245" t="s">
        <v>29</v>
      </c>
      <c r="C196" s="247"/>
      <c r="D196" s="247"/>
      <c r="E196" s="248"/>
      <c r="F196" s="52"/>
      <c r="G196" s="60"/>
      <c r="I196" s="10"/>
    </row>
    <row r="197" spans="1:12" ht="34.5" customHeight="1" x14ac:dyDescent="0.3">
      <c r="A197" s="241"/>
      <c r="B197" s="276"/>
      <c r="C197" s="277"/>
      <c r="D197" s="277"/>
      <c r="E197" s="278"/>
      <c r="F197" s="52"/>
      <c r="G197" s="60"/>
      <c r="I197" s="10"/>
    </row>
    <row r="198" spans="1:12" ht="13" thickBot="1" x14ac:dyDescent="0.3">
      <c r="A198" s="241"/>
      <c r="B198" s="279"/>
      <c r="C198" s="277"/>
      <c r="D198" s="277"/>
      <c r="E198" s="278"/>
      <c r="F198" s="52"/>
      <c r="G198" s="60"/>
      <c r="K198" s="10"/>
      <c r="L198" s="10"/>
    </row>
    <row r="199" spans="1:12" ht="13.5" thickBot="1" x14ac:dyDescent="0.35">
      <c r="A199" s="241"/>
      <c r="B199" s="242"/>
      <c r="C199" s="207"/>
      <c r="D199" s="207"/>
      <c r="E199" s="256" t="s">
        <v>107</v>
      </c>
      <c r="F199" s="257"/>
      <c r="G199" s="258">
        <f>SUM(F190:F194)</f>
        <v>0</v>
      </c>
    </row>
    <row r="200" spans="1:12" ht="13" thickBot="1" x14ac:dyDescent="0.3">
      <c r="A200" s="250"/>
      <c r="B200" s="249"/>
      <c r="C200" s="251"/>
      <c r="D200" s="251"/>
      <c r="E200" s="243"/>
      <c r="F200" s="156"/>
      <c r="G200" s="157"/>
    </row>
    <row r="201" spans="1:12" x14ac:dyDescent="0.25">
      <c r="A201" s="238" t="s">
        <v>155</v>
      </c>
      <c r="B201" s="165"/>
      <c r="C201" s="122"/>
      <c r="D201" s="137"/>
      <c r="E201" s="139"/>
      <c r="F201" s="149">
        <f>SUM(D201*E201)</f>
        <v>0</v>
      </c>
      <c r="G201" s="60"/>
      <c r="H201" s="254"/>
    </row>
    <row r="202" spans="1:12" x14ac:dyDescent="0.25">
      <c r="A202" s="39">
        <v>971</v>
      </c>
      <c r="B202" s="166" t="s">
        <v>146</v>
      </c>
      <c r="C202" s="122"/>
      <c r="D202" s="137"/>
      <c r="E202" s="139"/>
      <c r="F202" s="149">
        <f>SUM(D202*E202)</f>
        <v>0</v>
      </c>
      <c r="G202" s="60"/>
      <c r="K202" s="10"/>
    </row>
    <row r="203" spans="1:12" x14ac:dyDescent="0.25">
      <c r="A203" s="39">
        <v>972</v>
      </c>
      <c r="B203" s="166" t="s">
        <v>147</v>
      </c>
      <c r="C203" s="122"/>
      <c r="D203" s="137"/>
      <c r="E203" s="139"/>
      <c r="F203" s="149">
        <f>SUM(D203*E203)</f>
        <v>0</v>
      </c>
      <c r="G203" s="60"/>
    </row>
    <row r="204" spans="1:12" ht="13.5" thickBot="1" x14ac:dyDescent="0.35">
      <c r="A204" s="39">
        <v>973</v>
      </c>
      <c r="B204" s="234" t="s">
        <v>148</v>
      </c>
      <c r="C204" s="122"/>
      <c r="D204" s="137"/>
      <c r="E204" s="139"/>
      <c r="F204" s="149">
        <f>SUM(D204*E204)</f>
        <v>0</v>
      </c>
      <c r="G204" s="104">
        <f>SUM(F200:F204)</f>
        <v>0</v>
      </c>
    </row>
    <row r="205" spans="1:12" ht="13" x14ac:dyDescent="0.3">
      <c r="A205" s="17"/>
      <c r="B205" s="190" t="s">
        <v>29</v>
      </c>
      <c r="C205" s="191"/>
      <c r="D205" s="191"/>
      <c r="E205" s="192"/>
      <c r="F205" s="49"/>
      <c r="G205" s="59"/>
    </row>
    <row r="206" spans="1:12" ht="34.5" customHeight="1" x14ac:dyDescent="0.25">
      <c r="A206" s="17"/>
      <c r="B206" s="271"/>
      <c r="C206" s="272"/>
      <c r="D206" s="272"/>
      <c r="E206" s="273"/>
      <c r="F206" s="49"/>
      <c r="G206" s="59"/>
    </row>
    <row r="207" spans="1:12" ht="27" customHeight="1" x14ac:dyDescent="0.25">
      <c r="A207" s="17"/>
      <c r="B207" s="274"/>
      <c r="C207" s="272"/>
      <c r="D207" s="272"/>
      <c r="E207" s="273"/>
      <c r="F207" s="49"/>
      <c r="G207" s="59"/>
    </row>
    <row r="208" spans="1:12" x14ac:dyDescent="0.25">
      <c r="A208" s="17"/>
      <c r="B208" s="274"/>
      <c r="C208" s="272"/>
      <c r="D208" s="272"/>
      <c r="E208" s="273"/>
      <c r="F208" s="49"/>
      <c r="G208" s="59"/>
    </row>
    <row r="209" spans="1:7" ht="13" thickBot="1" x14ac:dyDescent="0.3">
      <c r="A209" s="17"/>
      <c r="B209" s="184"/>
      <c r="C209" s="185"/>
      <c r="D209" s="185"/>
      <c r="E209" s="186"/>
      <c r="F209" s="49"/>
      <c r="G209" s="59"/>
    </row>
    <row r="210" spans="1:7" ht="13.5" thickBot="1" x14ac:dyDescent="0.35">
      <c r="A210" s="21"/>
      <c r="B210" s="30"/>
      <c r="C210" s="30"/>
      <c r="D210" s="30"/>
      <c r="E210" s="172" t="s">
        <v>157</v>
      </c>
      <c r="F210" s="102"/>
      <c r="G210" s="102">
        <f>SUM(F201:F204)</f>
        <v>0</v>
      </c>
    </row>
    <row r="211" spans="1:7" ht="13.5" thickBot="1" x14ac:dyDescent="0.35">
      <c r="A211" s="131"/>
      <c r="B211" s="131"/>
      <c r="C211" s="131"/>
      <c r="D211" s="131"/>
      <c r="E211" s="132" t="s">
        <v>46</v>
      </c>
      <c r="F211" s="133"/>
      <c r="G211" s="133">
        <f>G188+G189+G199+G210</f>
        <v>0</v>
      </c>
    </row>
    <row r="212" spans="1:7" ht="13" thickTop="1" x14ac:dyDescent="0.25"/>
  </sheetData>
  <sheetProtection sheet="1" objects="1" scenarios="1" selectLockedCells="1" selectUnlockedCells="1"/>
  <phoneticPr fontId="0" type="noConversion"/>
  <pageMargins left="0.25" right="0.25" top="0.75" bottom="0.75" header="0.3" footer="0.3"/>
  <pageSetup scale="90" orientation="portrait" r:id="rId1"/>
  <headerFooter alignWithMargins="0">
    <oddHeader xml:space="preserve">&amp;CNevada Department of Education
&amp;KFF0000Instruction&amp;K000000
</oddHeader>
    <oddFooter>&amp;CPage &amp;P of &amp;N</oddFooter>
  </headerFooter>
  <rowBreaks count="4" manualBreakCount="4">
    <brk id="47" max="16383" man="1"/>
    <brk id="76" max="16383" man="1"/>
    <brk id="122" max="16383" man="1"/>
    <brk id="16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M223"/>
  <sheetViews>
    <sheetView workbookViewId="0">
      <pane ySplit="7" topLeftCell="A8" activePane="bottomLeft" state="frozen"/>
      <selection pane="bottomLeft" activeCell="A24" sqref="A24"/>
    </sheetView>
  </sheetViews>
  <sheetFormatPr defaultColWidth="9.1796875" defaultRowHeight="12.5" x14ac:dyDescent="0.25"/>
  <cols>
    <col min="1" max="1" width="12.6328125" style="9" customWidth="1"/>
    <col min="2" max="2" width="26.6328125" style="9" customWidth="1"/>
    <col min="3" max="3" width="8.453125" style="9" bestFit="1" customWidth="1"/>
    <col min="4" max="4" width="10.6328125" style="9" customWidth="1"/>
    <col min="5" max="5" width="19.1796875" style="9" customWidth="1"/>
    <col min="6" max="6" width="16" style="46" customWidth="1"/>
    <col min="7" max="7" width="17.453125" style="46" customWidth="1"/>
    <col min="8" max="16384" width="9.1796875" style="9"/>
  </cols>
  <sheetData>
    <row r="1" spans="1:10" ht="13" x14ac:dyDescent="0.3">
      <c r="A1" s="44"/>
    </row>
    <row r="2" spans="1:10" ht="13" x14ac:dyDescent="0.3">
      <c r="A2" s="4" t="s">
        <v>140</v>
      </c>
      <c r="B2" s="218" t="s">
        <v>167</v>
      </c>
      <c r="F2" s="145" t="s">
        <v>15</v>
      </c>
      <c r="G2" s="169"/>
    </row>
    <row r="3" spans="1:10" ht="13" x14ac:dyDescent="0.3">
      <c r="A3" s="220" t="s">
        <v>160</v>
      </c>
      <c r="B3" s="294" t="s">
        <v>167</v>
      </c>
      <c r="C3" s="6"/>
      <c r="F3" s="145" t="s">
        <v>16</v>
      </c>
      <c r="G3" s="269">
        <v>2019</v>
      </c>
      <c r="H3" s="7"/>
      <c r="I3" s="10"/>
      <c r="J3" s="10"/>
    </row>
    <row r="4" spans="1:10" ht="13" x14ac:dyDescent="0.3">
      <c r="A4" s="145"/>
      <c r="B4" s="25"/>
      <c r="C4" s="25"/>
      <c r="H4" s="7"/>
      <c r="I4" s="10"/>
      <c r="J4" s="10"/>
    </row>
    <row r="5" spans="1:10" s="12" customFormat="1" ht="13" x14ac:dyDescent="0.3">
      <c r="F5" s="47"/>
      <c r="G5" s="47"/>
    </row>
    <row r="6" spans="1:10" ht="13.5" thickBot="1" x14ac:dyDescent="0.35">
      <c r="A6" s="12" t="s">
        <v>17</v>
      </c>
      <c r="B6" s="12" t="s">
        <v>18</v>
      </c>
      <c r="C6" s="12" t="s">
        <v>19</v>
      </c>
      <c r="D6" s="12" t="s">
        <v>20</v>
      </c>
      <c r="E6" s="12" t="s">
        <v>21</v>
      </c>
      <c r="F6" s="47" t="s">
        <v>22</v>
      </c>
      <c r="G6" s="53"/>
    </row>
    <row r="7" spans="1:10" ht="27.75" customHeight="1" thickTop="1" thickBot="1" x14ac:dyDescent="0.3">
      <c r="A7" s="54" t="s">
        <v>23</v>
      </c>
      <c r="B7" s="55" t="s">
        <v>24</v>
      </c>
      <c r="C7" s="56" t="s">
        <v>25</v>
      </c>
      <c r="D7" s="55" t="s">
        <v>26</v>
      </c>
      <c r="E7" s="56" t="s">
        <v>27</v>
      </c>
      <c r="F7" s="57" t="s">
        <v>100</v>
      </c>
      <c r="G7" s="61" t="s">
        <v>99</v>
      </c>
    </row>
    <row r="8" spans="1:10" ht="13.5" thickTop="1" x14ac:dyDescent="0.3">
      <c r="A8" s="13">
        <v>100</v>
      </c>
      <c r="B8" s="14" t="s">
        <v>28</v>
      </c>
      <c r="C8" s="15"/>
      <c r="D8" s="11"/>
      <c r="E8" s="16"/>
      <c r="F8" s="48"/>
      <c r="G8" s="58"/>
    </row>
    <row r="9" spans="1:10" ht="13" x14ac:dyDescent="0.3">
      <c r="A9" s="13"/>
      <c r="B9" s="14"/>
      <c r="C9" s="28"/>
      <c r="D9" s="11"/>
      <c r="E9" s="20"/>
      <c r="F9" s="49"/>
      <c r="G9" s="59"/>
    </row>
    <row r="10" spans="1:10" x14ac:dyDescent="0.25">
      <c r="A10" s="39"/>
      <c r="B10" s="232" t="s">
        <v>56</v>
      </c>
      <c r="C10" s="134">
        <v>17</v>
      </c>
      <c r="D10" s="135"/>
      <c r="E10" s="136"/>
      <c r="F10" s="149">
        <v>1379586.28</v>
      </c>
      <c r="G10" s="59"/>
    </row>
    <row r="11" spans="1:10" x14ac:dyDescent="0.25">
      <c r="A11" s="39"/>
      <c r="B11" s="164" t="s">
        <v>57</v>
      </c>
      <c r="C11" s="134"/>
      <c r="D11" s="135"/>
      <c r="E11" s="136"/>
      <c r="F11" s="149">
        <f t="shared" ref="F11" si="0">SUM(E11*C11*D11)</f>
        <v>0</v>
      </c>
      <c r="G11" s="59"/>
    </row>
    <row r="12" spans="1:10" x14ac:dyDescent="0.25">
      <c r="A12" s="39"/>
      <c r="B12" s="164" t="s">
        <v>47</v>
      </c>
      <c r="C12" s="134">
        <v>510</v>
      </c>
      <c r="D12" s="135"/>
      <c r="E12" s="136"/>
      <c r="F12" s="149">
        <v>51000</v>
      </c>
      <c r="G12" s="59"/>
    </row>
    <row r="13" spans="1:10" x14ac:dyDescent="0.25">
      <c r="A13" s="39"/>
      <c r="B13" s="164" t="s">
        <v>60</v>
      </c>
      <c r="C13" s="134">
        <v>3</v>
      </c>
      <c r="D13" s="135"/>
      <c r="E13" s="136"/>
      <c r="F13" s="149">
        <v>214934.83</v>
      </c>
      <c r="G13" s="59"/>
    </row>
    <row r="14" spans="1:10" x14ac:dyDescent="0.25">
      <c r="A14" s="39"/>
      <c r="B14" s="164" t="s">
        <v>61</v>
      </c>
      <c r="C14" s="134"/>
      <c r="D14" s="135"/>
      <c r="E14" s="136"/>
      <c r="F14" s="149">
        <f t="shared" ref="F14:F18" si="1">SUM(E14*C14*D14)</f>
        <v>0</v>
      </c>
      <c r="G14" s="59"/>
    </row>
    <row r="15" spans="1:10" x14ac:dyDescent="0.25">
      <c r="A15" s="39"/>
      <c r="B15" s="164" t="s">
        <v>62</v>
      </c>
      <c r="C15" s="134"/>
      <c r="D15" s="135"/>
      <c r="E15" s="136"/>
      <c r="F15" s="149">
        <f t="shared" si="1"/>
        <v>0</v>
      </c>
      <c r="G15" s="59"/>
    </row>
    <row r="16" spans="1:10" x14ac:dyDescent="0.25">
      <c r="A16" s="39"/>
      <c r="B16" s="164" t="s">
        <v>59</v>
      </c>
      <c r="C16" s="134"/>
      <c r="D16" s="135"/>
      <c r="E16" s="136"/>
      <c r="F16" s="149">
        <f t="shared" si="1"/>
        <v>0</v>
      </c>
      <c r="G16" s="59"/>
    </row>
    <row r="17" spans="1:7" x14ac:dyDescent="0.25">
      <c r="A17" s="39"/>
      <c r="B17" s="164" t="s">
        <v>101</v>
      </c>
      <c r="C17" s="134"/>
      <c r="D17" s="135"/>
      <c r="E17" s="136"/>
      <c r="F17" s="149">
        <f t="shared" si="1"/>
        <v>0</v>
      </c>
      <c r="G17" s="59"/>
    </row>
    <row r="18" spans="1:7" x14ac:dyDescent="0.25">
      <c r="A18" s="39"/>
      <c r="B18" s="164" t="s">
        <v>63</v>
      </c>
      <c r="C18" s="134"/>
      <c r="D18" s="135"/>
      <c r="E18" s="136"/>
      <c r="F18" s="149">
        <f t="shared" si="1"/>
        <v>0</v>
      </c>
      <c r="G18" s="59"/>
    </row>
    <row r="19" spans="1:7" x14ac:dyDescent="0.25">
      <c r="A19" s="39"/>
      <c r="B19" s="164" t="s">
        <v>58</v>
      </c>
      <c r="C19" s="134">
        <v>7607</v>
      </c>
      <c r="D19" s="135"/>
      <c r="E19" s="136"/>
      <c r="F19" s="149">
        <v>167368</v>
      </c>
      <c r="G19" s="59"/>
    </row>
    <row r="20" spans="1:7" x14ac:dyDescent="0.25">
      <c r="A20" s="39"/>
      <c r="B20" s="164"/>
      <c r="C20" s="125"/>
      <c r="D20" s="42"/>
      <c r="E20" s="43"/>
      <c r="F20" s="52"/>
      <c r="G20" s="59"/>
    </row>
    <row r="21" spans="1:7" x14ac:dyDescent="0.25">
      <c r="A21" s="39"/>
      <c r="B21" s="112"/>
      <c r="C21" s="125"/>
      <c r="D21" s="42"/>
      <c r="E21" s="43"/>
      <c r="F21" s="52"/>
      <c r="G21" s="59"/>
    </row>
    <row r="22" spans="1:7" x14ac:dyDescent="0.25">
      <c r="A22" s="39"/>
      <c r="B22" s="112"/>
      <c r="C22" s="125"/>
      <c r="D22" s="42"/>
      <c r="E22" s="43"/>
      <c r="F22" s="52"/>
      <c r="G22" s="59"/>
    </row>
    <row r="23" spans="1:7" ht="13" thickBot="1" x14ac:dyDescent="0.3">
      <c r="A23" s="17"/>
      <c r="B23" s="18"/>
      <c r="C23" s="19"/>
      <c r="D23" s="11"/>
      <c r="E23" s="20"/>
      <c r="F23" s="158"/>
      <c r="G23" s="159"/>
    </row>
    <row r="24" spans="1:7" ht="13" x14ac:dyDescent="0.3">
      <c r="A24" s="17"/>
      <c r="B24" s="214" t="s">
        <v>29</v>
      </c>
      <c r="C24" s="215"/>
      <c r="D24" s="215"/>
      <c r="E24" s="216"/>
      <c r="F24" s="49"/>
      <c r="G24" s="59"/>
    </row>
    <row r="25" spans="1:7" ht="12.5" customHeight="1" x14ac:dyDescent="0.25">
      <c r="A25" s="17"/>
      <c r="B25" s="293"/>
      <c r="C25" s="272"/>
      <c r="D25" s="272"/>
      <c r="E25" s="273"/>
      <c r="F25" s="49"/>
      <c r="G25" s="59"/>
    </row>
    <row r="26" spans="1:7" ht="40.5" customHeight="1" x14ac:dyDescent="0.25">
      <c r="A26" s="17"/>
      <c r="B26" s="274" t="s">
        <v>170</v>
      </c>
      <c r="C26" s="272"/>
      <c r="D26" s="272"/>
      <c r="E26" s="273"/>
      <c r="F26" s="49"/>
      <c r="G26" s="59"/>
    </row>
    <row r="27" spans="1:7" ht="42.75" customHeight="1" x14ac:dyDescent="0.25">
      <c r="A27" s="17"/>
      <c r="B27" s="274"/>
      <c r="C27" s="272"/>
      <c r="D27" s="272"/>
      <c r="E27" s="273"/>
      <c r="F27" s="49"/>
      <c r="G27" s="59"/>
    </row>
    <row r="28" spans="1:7" ht="42.75" customHeight="1" x14ac:dyDescent="0.25">
      <c r="A28" s="17"/>
      <c r="B28" s="274"/>
      <c r="C28" s="272"/>
      <c r="D28" s="272"/>
      <c r="E28" s="273"/>
      <c r="F28" s="49"/>
      <c r="G28" s="59"/>
    </row>
    <row r="29" spans="1:7" ht="42.75" customHeight="1" x14ac:dyDescent="0.25">
      <c r="A29" s="17"/>
      <c r="B29" s="274"/>
      <c r="C29" s="272"/>
      <c r="D29" s="272"/>
      <c r="E29" s="273"/>
      <c r="F29" s="49"/>
      <c r="G29" s="59"/>
    </row>
    <row r="30" spans="1:7" ht="13" thickBot="1" x14ac:dyDescent="0.3">
      <c r="A30" s="17"/>
      <c r="B30" s="184"/>
      <c r="C30" s="185"/>
      <c r="D30" s="185"/>
      <c r="E30" s="186"/>
      <c r="F30" s="49"/>
      <c r="G30" s="59"/>
    </row>
    <row r="31" spans="1:7" ht="13.5" thickBot="1" x14ac:dyDescent="0.35">
      <c r="A31" s="21"/>
      <c r="B31" s="22"/>
      <c r="C31" s="23"/>
      <c r="D31" s="23"/>
      <c r="E31" s="173" t="s">
        <v>120</v>
      </c>
      <c r="F31" s="102"/>
      <c r="G31" s="103">
        <f>SUM(F10:F19)</f>
        <v>1812889.11</v>
      </c>
    </row>
    <row r="32" spans="1:7" ht="13" x14ac:dyDescent="0.3">
      <c r="A32" s="24">
        <v>200</v>
      </c>
      <c r="B32" s="25" t="s">
        <v>30</v>
      </c>
      <c r="C32" s="26"/>
      <c r="D32" s="11"/>
      <c r="E32" s="27"/>
      <c r="F32" s="50"/>
      <c r="G32" s="59"/>
    </row>
    <row r="33" spans="1:7" x14ac:dyDescent="0.25">
      <c r="A33" s="17"/>
      <c r="B33" s="165"/>
      <c r="C33" s="28"/>
      <c r="D33" s="11"/>
      <c r="E33" s="29"/>
      <c r="F33" s="51"/>
      <c r="G33" s="59"/>
    </row>
    <row r="34" spans="1:7" x14ac:dyDescent="0.25">
      <c r="A34" s="39"/>
      <c r="B34" s="165" t="s">
        <v>33</v>
      </c>
      <c r="C34" s="177"/>
      <c r="D34" s="177"/>
      <c r="E34" s="176"/>
      <c r="F34" s="149">
        <f>SUM(E34*C34*D34)</f>
        <v>0</v>
      </c>
      <c r="G34" s="59"/>
    </row>
    <row r="35" spans="1:7" x14ac:dyDescent="0.25">
      <c r="A35" s="39"/>
      <c r="B35" s="165" t="s">
        <v>35</v>
      </c>
      <c r="C35" s="177"/>
      <c r="D35" s="177"/>
      <c r="E35" s="176"/>
      <c r="F35" s="149">
        <f t="shared" ref="F35:F43" si="2">SUM(E35*C35*D35)</f>
        <v>0</v>
      </c>
      <c r="G35" s="59"/>
    </row>
    <row r="36" spans="1:7" x14ac:dyDescent="0.25">
      <c r="A36" s="39"/>
      <c r="B36" s="165" t="s">
        <v>36</v>
      </c>
      <c r="C36" s="177"/>
      <c r="D36" s="177"/>
      <c r="E36" s="176"/>
      <c r="F36" s="149">
        <f t="shared" si="2"/>
        <v>0</v>
      </c>
      <c r="G36" s="59"/>
    </row>
    <row r="37" spans="1:7" x14ac:dyDescent="0.25">
      <c r="A37" s="39"/>
      <c r="B37" s="165" t="s">
        <v>37</v>
      </c>
      <c r="C37" s="177"/>
      <c r="D37" s="177"/>
      <c r="E37" s="176"/>
      <c r="F37" s="149">
        <f t="shared" si="2"/>
        <v>0</v>
      </c>
      <c r="G37" s="59"/>
    </row>
    <row r="38" spans="1:7" x14ac:dyDescent="0.25">
      <c r="A38" s="39"/>
      <c r="B38" s="165" t="s">
        <v>31</v>
      </c>
      <c r="C38" s="177"/>
      <c r="D38" s="177"/>
      <c r="E38" s="176"/>
      <c r="F38" s="149">
        <f t="shared" si="2"/>
        <v>0</v>
      </c>
      <c r="G38" s="59"/>
    </row>
    <row r="39" spans="1:7" x14ac:dyDescent="0.25">
      <c r="A39" s="39"/>
      <c r="B39" s="165" t="s">
        <v>96</v>
      </c>
      <c r="C39" s="177"/>
      <c r="D39" s="177"/>
      <c r="E39" s="176"/>
      <c r="F39" s="149">
        <f t="shared" si="2"/>
        <v>0</v>
      </c>
      <c r="G39" s="59"/>
    </row>
    <row r="40" spans="1:7" x14ac:dyDescent="0.25">
      <c r="A40" s="39"/>
      <c r="B40" s="165" t="s">
        <v>32</v>
      </c>
      <c r="C40" s="177"/>
      <c r="D40" s="177"/>
      <c r="E40" s="176"/>
      <c r="F40" s="149">
        <f t="shared" si="2"/>
        <v>0</v>
      </c>
      <c r="G40" s="59"/>
    </row>
    <row r="41" spans="1:7" x14ac:dyDescent="0.25">
      <c r="A41" s="39"/>
      <c r="B41" s="165" t="s">
        <v>34</v>
      </c>
      <c r="C41" s="177"/>
      <c r="D41" s="177"/>
      <c r="E41" s="176"/>
      <c r="F41" s="149">
        <f t="shared" si="2"/>
        <v>0</v>
      </c>
      <c r="G41" s="59"/>
    </row>
    <row r="42" spans="1:7" x14ac:dyDescent="0.25">
      <c r="A42" s="39"/>
      <c r="B42" s="165" t="s">
        <v>97</v>
      </c>
      <c r="C42" s="177"/>
      <c r="D42" s="177"/>
      <c r="E42" s="176"/>
      <c r="F42" s="149">
        <f t="shared" si="2"/>
        <v>0</v>
      </c>
      <c r="G42" s="59"/>
    </row>
    <row r="43" spans="1:7" x14ac:dyDescent="0.25">
      <c r="A43" s="39"/>
      <c r="B43" s="165" t="s">
        <v>98</v>
      </c>
      <c r="C43" s="177"/>
      <c r="D43" s="177"/>
      <c r="E43" s="176"/>
      <c r="F43" s="149">
        <f t="shared" si="2"/>
        <v>0</v>
      </c>
      <c r="G43" s="59"/>
    </row>
    <row r="44" spans="1:7" ht="13" thickBot="1" x14ac:dyDescent="0.3">
      <c r="A44" s="39"/>
      <c r="B44" s="30"/>
      <c r="C44" s="31"/>
      <c r="D44" s="23"/>
      <c r="E44" s="32"/>
      <c r="F44" s="158"/>
      <c r="G44" s="159"/>
    </row>
    <row r="45" spans="1:7" ht="13" x14ac:dyDescent="0.3">
      <c r="A45" s="17"/>
      <c r="B45" s="190" t="s">
        <v>29</v>
      </c>
      <c r="C45" s="191"/>
      <c r="D45" s="191"/>
      <c r="E45" s="192"/>
      <c r="F45" s="49"/>
      <c r="G45" s="59"/>
    </row>
    <row r="46" spans="1:7" x14ac:dyDescent="0.25">
      <c r="A46" s="17"/>
      <c r="B46" s="184"/>
      <c r="C46" s="213"/>
      <c r="D46" s="213"/>
      <c r="E46" s="209"/>
      <c r="F46" s="49"/>
      <c r="G46" s="59"/>
    </row>
    <row r="47" spans="1:7" ht="37.5" x14ac:dyDescent="0.25">
      <c r="A47" s="17"/>
      <c r="B47" s="297" t="s">
        <v>171</v>
      </c>
      <c r="C47" s="213"/>
      <c r="D47" s="213"/>
      <c r="E47" s="209"/>
      <c r="F47" s="49"/>
      <c r="G47" s="59"/>
    </row>
    <row r="48" spans="1:7" ht="13" thickBot="1" x14ac:dyDescent="0.3">
      <c r="A48" s="17"/>
      <c r="B48" s="184"/>
      <c r="C48" s="213"/>
      <c r="D48" s="213"/>
      <c r="E48" s="209"/>
      <c r="F48" s="49"/>
      <c r="G48" s="59"/>
    </row>
    <row r="49" spans="1:7" ht="13.5" thickBot="1" x14ac:dyDescent="0.35">
      <c r="A49" s="21"/>
      <c r="B49" s="22"/>
      <c r="C49" s="23"/>
      <c r="D49" s="23"/>
      <c r="E49" s="172" t="s">
        <v>119</v>
      </c>
      <c r="F49" s="102"/>
      <c r="G49" s="103">
        <v>615816.42000000004</v>
      </c>
    </row>
    <row r="50" spans="1:7" ht="13" x14ac:dyDescent="0.3">
      <c r="A50" s="24">
        <v>300</v>
      </c>
      <c r="B50" s="33" t="s">
        <v>39</v>
      </c>
      <c r="C50" s="26"/>
      <c r="D50" s="26"/>
      <c r="E50" s="34"/>
      <c r="F50" s="50"/>
      <c r="G50" s="59"/>
    </row>
    <row r="51" spans="1:7" ht="13" x14ac:dyDescent="0.3">
      <c r="A51" s="13"/>
      <c r="B51" s="167"/>
      <c r="C51" s="28"/>
      <c r="D51" s="28"/>
      <c r="E51" s="34"/>
      <c r="F51" s="49"/>
      <c r="G51" s="59"/>
    </row>
    <row r="52" spans="1:7" x14ac:dyDescent="0.25">
      <c r="A52" s="39">
        <v>320</v>
      </c>
      <c r="B52" s="166" t="s">
        <v>55</v>
      </c>
      <c r="C52" s="137"/>
      <c r="D52" s="137"/>
      <c r="E52" s="138"/>
      <c r="F52" s="149">
        <v>1313425</v>
      </c>
      <c r="G52" s="59"/>
    </row>
    <row r="53" spans="1:7" x14ac:dyDescent="0.25">
      <c r="A53" s="39"/>
      <c r="B53" s="166"/>
      <c r="C53" s="137"/>
      <c r="D53" s="137"/>
      <c r="E53" s="138"/>
      <c r="F53" s="149"/>
      <c r="G53" s="59"/>
    </row>
    <row r="54" spans="1:7" x14ac:dyDescent="0.25">
      <c r="A54" s="39"/>
      <c r="B54" s="166"/>
      <c r="C54" s="137"/>
      <c r="D54" s="137"/>
      <c r="E54" s="138"/>
      <c r="F54" s="149"/>
      <c r="G54" s="59"/>
    </row>
    <row r="55" spans="1:7" x14ac:dyDescent="0.25">
      <c r="A55" s="39"/>
      <c r="B55" s="166"/>
      <c r="C55" s="137"/>
      <c r="D55" s="137"/>
      <c r="E55" s="138"/>
      <c r="F55" s="149"/>
      <c r="G55" s="60"/>
    </row>
    <row r="56" spans="1:7" x14ac:dyDescent="0.25">
      <c r="A56" s="39"/>
      <c r="B56" s="166"/>
      <c r="C56" s="41"/>
      <c r="D56" s="41"/>
      <c r="E56" s="111"/>
      <c r="F56" s="52"/>
      <c r="G56" s="59"/>
    </row>
    <row r="57" spans="1:7" x14ac:dyDescent="0.25">
      <c r="A57" s="39">
        <v>330</v>
      </c>
      <c r="B57" s="165" t="s">
        <v>102</v>
      </c>
      <c r="C57" s="137"/>
      <c r="D57" s="137"/>
      <c r="E57" s="138"/>
      <c r="F57" s="149">
        <f>SUM(E57*C57*D57)</f>
        <v>0</v>
      </c>
      <c r="G57" s="59"/>
    </row>
    <row r="58" spans="1:7" x14ac:dyDescent="0.25">
      <c r="A58" s="39"/>
      <c r="B58" s="40"/>
      <c r="C58" s="137"/>
      <c r="D58" s="137"/>
      <c r="E58" s="138"/>
      <c r="F58" s="149">
        <f>SUM(E58*C58*D58)</f>
        <v>0</v>
      </c>
      <c r="G58" s="59"/>
    </row>
    <row r="59" spans="1:7" x14ac:dyDescent="0.25">
      <c r="A59" s="39"/>
      <c r="B59" s="40"/>
      <c r="C59" s="137"/>
      <c r="D59" s="137"/>
      <c r="E59" s="138"/>
      <c r="F59" s="149">
        <f>SUM(E59*C59*D59)</f>
        <v>0</v>
      </c>
      <c r="G59" s="59"/>
    </row>
    <row r="60" spans="1:7" x14ac:dyDescent="0.25">
      <c r="A60" s="39"/>
      <c r="B60" s="40"/>
      <c r="C60" s="137"/>
      <c r="D60" s="137"/>
      <c r="E60" s="138"/>
      <c r="F60" s="149">
        <f>SUM(E60*C60*D60)</f>
        <v>0</v>
      </c>
      <c r="G60" s="59"/>
    </row>
    <row r="61" spans="1:7" ht="13" thickBot="1" x14ac:dyDescent="0.3">
      <c r="A61" s="17"/>
      <c r="C61" s="31"/>
      <c r="D61" s="28"/>
      <c r="E61" s="34"/>
      <c r="F61" s="158"/>
      <c r="G61" s="157"/>
    </row>
    <row r="62" spans="1:7" ht="13" x14ac:dyDescent="0.3">
      <c r="A62" s="17"/>
      <c r="B62" s="210" t="s">
        <v>29</v>
      </c>
      <c r="C62" s="211"/>
      <c r="D62" s="211"/>
      <c r="E62" s="212"/>
      <c r="F62" s="49"/>
      <c r="G62" s="59"/>
    </row>
    <row r="63" spans="1:7" ht="54" customHeight="1" x14ac:dyDescent="0.25">
      <c r="A63" s="17"/>
      <c r="B63" s="297" t="s">
        <v>176</v>
      </c>
      <c r="C63" s="185"/>
      <c r="D63" s="185"/>
      <c r="E63" s="186"/>
      <c r="F63" s="49"/>
      <c r="G63" s="59"/>
    </row>
    <row r="64" spans="1:7" ht="59.25" customHeight="1" x14ac:dyDescent="0.25">
      <c r="A64" s="17"/>
      <c r="B64" s="184"/>
      <c r="C64" s="185"/>
      <c r="D64" s="185"/>
      <c r="E64" s="186"/>
      <c r="F64" s="49"/>
      <c r="G64" s="59"/>
    </row>
    <row r="65" spans="1:9" ht="27.75" customHeight="1" x14ac:dyDescent="0.25">
      <c r="A65" s="17"/>
      <c r="B65" s="184"/>
      <c r="C65" s="185"/>
      <c r="D65" s="185"/>
      <c r="E65" s="186"/>
      <c r="F65" s="49"/>
      <c r="G65" s="59"/>
    </row>
    <row r="66" spans="1:9" ht="30" customHeight="1" x14ac:dyDescent="0.25">
      <c r="A66" s="17"/>
      <c r="B66" s="184"/>
      <c r="C66" s="185"/>
      <c r="D66" s="185"/>
      <c r="E66" s="186"/>
      <c r="F66" s="49"/>
      <c r="G66" s="59"/>
    </row>
    <row r="67" spans="1:9" ht="13" thickBot="1" x14ac:dyDescent="0.3">
      <c r="A67" s="17"/>
      <c r="B67" s="184"/>
      <c r="C67" s="185"/>
      <c r="D67" s="185"/>
      <c r="E67" s="186"/>
      <c r="F67" s="49"/>
      <c r="G67" s="59"/>
    </row>
    <row r="68" spans="1:9" ht="13.5" thickBot="1" x14ac:dyDescent="0.35">
      <c r="A68" s="21"/>
      <c r="B68" s="22"/>
      <c r="C68" s="23"/>
      <c r="D68" s="23"/>
      <c r="E68" s="172" t="s">
        <v>118</v>
      </c>
      <c r="F68" s="102"/>
      <c r="G68" s="103">
        <f>SUM(F52:F60)</f>
        <v>1313425</v>
      </c>
    </row>
    <row r="69" spans="1:9" ht="13" x14ac:dyDescent="0.3">
      <c r="A69" s="24">
        <v>400</v>
      </c>
      <c r="B69" s="35" t="s">
        <v>40</v>
      </c>
      <c r="C69" s="36"/>
      <c r="D69" s="26"/>
      <c r="E69" s="37"/>
      <c r="F69" s="50"/>
      <c r="G69" s="59"/>
    </row>
    <row r="70" spans="1:9" x14ac:dyDescent="0.25">
      <c r="A70" s="17"/>
      <c r="C70" s="38"/>
      <c r="D70" s="28"/>
      <c r="E70" s="34"/>
      <c r="F70" s="49"/>
      <c r="G70" s="59"/>
    </row>
    <row r="71" spans="1:9" x14ac:dyDescent="0.25">
      <c r="A71" s="39" t="s">
        <v>53</v>
      </c>
      <c r="B71" s="164" t="s">
        <v>54</v>
      </c>
      <c r="C71" s="122"/>
      <c r="D71" s="137"/>
      <c r="E71" s="138"/>
      <c r="F71" s="149">
        <f>SUM(E71*D71)</f>
        <v>0</v>
      </c>
      <c r="G71" s="59"/>
    </row>
    <row r="72" spans="1:9" x14ac:dyDescent="0.25">
      <c r="A72" s="39"/>
      <c r="B72" s="301" t="s">
        <v>175</v>
      </c>
      <c r="C72" s="122"/>
      <c r="D72" s="137">
        <v>1</v>
      </c>
      <c r="E72" s="138">
        <v>500</v>
      </c>
      <c r="F72" s="149">
        <f>SUM(E72*D72)</f>
        <v>500</v>
      </c>
      <c r="G72" s="59"/>
    </row>
    <row r="73" spans="1:9" x14ac:dyDescent="0.25">
      <c r="A73" s="39"/>
      <c r="B73" s="168" t="s">
        <v>168</v>
      </c>
      <c r="C73" s="122"/>
      <c r="D73" s="137">
        <v>12</v>
      </c>
      <c r="E73" s="138">
        <v>220</v>
      </c>
      <c r="F73" s="149">
        <f>SUM(E73*D73)</f>
        <v>2640</v>
      </c>
      <c r="G73" s="59"/>
    </row>
    <row r="74" spans="1:9" x14ac:dyDescent="0.25">
      <c r="A74" s="39"/>
      <c r="B74" s="40"/>
      <c r="C74" s="122"/>
      <c r="D74" s="137"/>
      <c r="E74" s="138"/>
      <c r="F74" s="149">
        <f>SUM(E74*D74)</f>
        <v>0</v>
      </c>
      <c r="G74" s="59"/>
    </row>
    <row r="75" spans="1:9" ht="13" thickBot="1" x14ac:dyDescent="0.3">
      <c r="A75" s="17"/>
      <c r="B75" s="30"/>
      <c r="C75" s="22"/>
      <c r="D75" s="31"/>
      <c r="E75" s="34"/>
      <c r="F75" s="158"/>
      <c r="G75" s="157"/>
    </row>
    <row r="76" spans="1:9" ht="13" x14ac:dyDescent="0.3">
      <c r="A76" s="17"/>
      <c r="B76" s="190" t="s">
        <v>29</v>
      </c>
      <c r="C76" s="191"/>
      <c r="D76" s="191"/>
      <c r="E76" s="192"/>
      <c r="F76" s="49"/>
      <c r="G76" s="59"/>
    </row>
    <row r="77" spans="1:9" x14ac:dyDescent="0.25">
      <c r="A77" s="17"/>
      <c r="B77" s="298"/>
      <c r="C77" s="272"/>
      <c r="D77" s="272"/>
      <c r="E77" s="273"/>
      <c r="F77" s="49"/>
      <c r="G77" s="59"/>
      <c r="I77" s="7"/>
    </row>
    <row r="78" spans="1:9" ht="46.5" customHeight="1" x14ac:dyDescent="0.25">
      <c r="A78" s="17"/>
      <c r="B78" s="299" t="s">
        <v>172</v>
      </c>
      <c r="C78" s="272"/>
      <c r="D78" s="272"/>
      <c r="E78" s="273"/>
      <c r="F78" s="49"/>
      <c r="G78" s="59"/>
      <c r="I78" s="7"/>
    </row>
    <row r="79" spans="1:9" x14ac:dyDescent="0.25">
      <c r="A79" s="17"/>
      <c r="B79" s="274"/>
      <c r="C79" s="272"/>
      <c r="D79" s="272"/>
      <c r="E79" s="273"/>
      <c r="F79" s="49"/>
      <c r="G79" s="59"/>
      <c r="I79" s="7"/>
    </row>
    <row r="80" spans="1:9" x14ac:dyDescent="0.25">
      <c r="A80" s="17"/>
      <c r="B80" s="274"/>
      <c r="C80" s="272"/>
      <c r="D80" s="272"/>
      <c r="E80" s="273"/>
      <c r="F80" s="49"/>
      <c r="G80" s="59"/>
    </row>
    <row r="81" spans="1:7" x14ac:dyDescent="0.25">
      <c r="A81" s="17"/>
      <c r="B81" s="184"/>
      <c r="C81" s="208"/>
      <c r="D81" s="208"/>
      <c r="E81" s="209"/>
      <c r="F81" s="49"/>
      <c r="G81" s="59"/>
    </row>
    <row r="82" spans="1:7" ht="13" x14ac:dyDescent="0.3">
      <c r="A82" s="143"/>
      <c r="B82" s="197"/>
      <c r="C82" s="198"/>
      <c r="D82" s="198"/>
      <c r="E82" s="140" t="s">
        <v>105</v>
      </c>
      <c r="F82" s="141"/>
      <c r="G82" s="144">
        <f>SUM(F71:F74)</f>
        <v>3140</v>
      </c>
    </row>
    <row r="83" spans="1:7" ht="23.5" x14ac:dyDescent="0.3">
      <c r="A83" s="13">
        <v>500</v>
      </c>
      <c r="B83" s="142" t="s">
        <v>41</v>
      </c>
      <c r="C83" s="28"/>
      <c r="D83" s="8"/>
      <c r="E83" s="20"/>
      <c r="F83" s="49"/>
      <c r="G83" s="59"/>
    </row>
    <row r="84" spans="1:7" x14ac:dyDescent="0.25">
      <c r="A84" s="39"/>
      <c r="B84" s="112"/>
      <c r="C84" s="41"/>
      <c r="D84" s="42"/>
      <c r="E84" s="43"/>
      <c r="F84" s="52"/>
      <c r="G84" s="60"/>
    </row>
    <row r="85" spans="1:7" x14ac:dyDescent="0.25">
      <c r="A85" s="39">
        <v>510</v>
      </c>
      <c r="B85" s="164" t="s">
        <v>84</v>
      </c>
      <c r="C85" s="41"/>
      <c r="D85" s="135"/>
      <c r="E85" s="136"/>
      <c r="F85" s="149">
        <f>SUM(E85*D85)</f>
        <v>0</v>
      </c>
      <c r="G85" s="60"/>
    </row>
    <row r="86" spans="1:7" x14ac:dyDescent="0.25">
      <c r="A86" s="39"/>
      <c r="B86" s="112"/>
      <c r="C86" s="41"/>
      <c r="D86" s="135"/>
      <c r="E86" s="136"/>
      <c r="F86" s="149">
        <f>SUM(E86*D86)</f>
        <v>0</v>
      </c>
      <c r="G86" s="60"/>
    </row>
    <row r="87" spans="1:7" ht="13.5" thickBot="1" x14ac:dyDescent="0.35">
      <c r="A87" s="39"/>
      <c r="B87" s="112"/>
      <c r="C87" s="41"/>
      <c r="D87" s="135"/>
      <c r="E87" s="136"/>
      <c r="F87" s="149">
        <f>SUM(E87*D87)</f>
        <v>0</v>
      </c>
      <c r="G87" s="104">
        <f>SUM(F85:F87)</f>
        <v>0</v>
      </c>
    </row>
    <row r="88" spans="1:7" x14ac:dyDescent="0.25">
      <c r="A88" s="39"/>
      <c r="B88" s="112"/>
      <c r="C88" s="41"/>
      <c r="D88" s="42"/>
      <c r="E88" s="43"/>
      <c r="F88" s="52"/>
      <c r="G88" s="60"/>
    </row>
    <row r="89" spans="1:7" x14ac:dyDescent="0.25">
      <c r="A89" s="39">
        <v>519</v>
      </c>
      <c r="B89" s="164" t="s">
        <v>85</v>
      </c>
      <c r="C89" s="41"/>
      <c r="D89" s="135"/>
      <c r="E89" s="136"/>
      <c r="F89" s="149">
        <f>SUM(E89*D89)</f>
        <v>0</v>
      </c>
      <c r="G89" s="60"/>
    </row>
    <row r="90" spans="1:7" x14ac:dyDescent="0.25">
      <c r="A90" s="39"/>
      <c r="B90" s="112"/>
      <c r="C90" s="41"/>
      <c r="D90" s="135"/>
      <c r="E90" s="136"/>
      <c r="F90" s="149">
        <f>SUM(E90*D90)</f>
        <v>0</v>
      </c>
      <c r="G90" s="60"/>
    </row>
    <row r="91" spans="1:7" ht="13.5" thickBot="1" x14ac:dyDescent="0.35">
      <c r="A91" s="39"/>
      <c r="B91" s="112"/>
      <c r="C91" s="41"/>
      <c r="D91" s="135"/>
      <c r="E91" s="136"/>
      <c r="F91" s="149">
        <f>SUM(E91*D91)</f>
        <v>0</v>
      </c>
      <c r="G91" s="104">
        <f>SUM(F89:F91)</f>
        <v>0</v>
      </c>
    </row>
    <row r="92" spans="1:7" x14ac:dyDescent="0.25">
      <c r="A92" s="39"/>
      <c r="B92" s="112"/>
      <c r="C92" s="41"/>
      <c r="D92" s="42"/>
      <c r="E92" s="43"/>
      <c r="F92" s="52"/>
      <c r="G92" s="60"/>
    </row>
    <row r="93" spans="1:7" x14ac:dyDescent="0.25">
      <c r="A93" s="39">
        <v>531</v>
      </c>
      <c r="B93" s="232" t="s">
        <v>88</v>
      </c>
      <c r="C93" s="41"/>
      <c r="D93" s="135"/>
      <c r="E93" s="136"/>
      <c r="F93" s="149">
        <f>SUM(E93*D93)</f>
        <v>0</v>
      </c>
      <c r="G93" s="60"/>
    </row>
    <row r="94" spans="1:7" x14ac:dyDescent="0.25">
      <c r="A94" s="39"/>
      <c r="B94" s="112"/>
      <c r="C94" s="41"/>
      <c r="D94" s="135"/>
      <c r="E94" s="136"/>
      <c r="F94" s="149">
        <f>SUM(E94*D94)</f>
        <v>0</v>
      </c>
      <c r="G94" s="60"/>
    </row>
    <row r="95" spans="1:7" ht="13.5" thickBot="1" x14ac:dyDescent="0.35">
      <c r="A95" s="39"/>
      <c r="B95" s="112"/>
      <c r="C95" s="41"/>
      <c r="D95" s="135"/>
      <c r="E95" s="136"/>
      <c r="F95" s="149">
        <f>SUM(E95*D95)</f>
        <v>0</v>
      </c>
      <c r="G95" s="104">
        <f>SUM(F93:F95)</f>
        <v>0</v>
      </c>
    </row>
    <row r="96" spans="1:7" x14ac:dyDescent="0.25">
      <c r="A96" s="39"/>
      <c r="B96" s="112"/>
      <c r="C96" s="41"/>
      <c r="D96" s="42"/>
      <c r="E96" s="43"/>
      <c r="F96" s="52"/>
      <c r="G96" s="60"/>
    </row>
    <row r="97" spans="1:7" x14ac:dyDescent="0.25">
      <c r="A97" s="39">
        <v>534</v>
      </c>
      <c r="B97" s="232" t="s">
        <v>87</v>
      </c>
      <c r="C97" s="41"/>
      <c r="D97" s="135"/>
      <c r="E97" s="136"/>
      <c r="F97" s="149">
        <f>SUM(E97*D97)</f>
        <v>0</v>
      </c>
      <c r="G97" s="60"/>
    </row>
    <row r="98" spans="1:7" x14ac:dyDescent="0.25">
      <c r="A98" s="39"/>
      <c r="B98" s="112"/>
      <c r="C98" s="41"/>
      <c r="D98" s="135"/>
      <c r="E98" s="136"/>
      <c r="F98" s="149">
        <f>SUM(E98*D98)</f>
        <v>0</v>
      </c>
      <c r="G98" s="60"/>
    </row>
    <row r="99" spans="1:7" ht="13.5" thickBot="1" x14ac:dyDescent="0.35">
      <c r="A99" s="39"/>
      <c r="B99" s="112"/>
      <c r="C99" s="41"/>
      <c r="D99" s="135"/>
      <c r="E99" s="136"/>
      <c r="F99" s="149">
        <f>SUM(E99*D99)</f>
        <v>0</v>
      </c>
      <c r="G99" s="104">
        <f>SUM(F97:F99)</f>
        <v>0</v>
      </c>
    </row>
    <row r="100" spans="1:7" x14ac:dyDescent="0.25">
      <c r="A100" s="39"/>
      <c r="B100" s="112"/>
      <c r="C100" s="41"/>
      <c r="D100" s="42"/>
      <c r="E100" s="43"/>
      <c r="F100" s="52"/>
      <c r="G100" s="60"/>
    </row>
    <row r="101" spans="1:7" x14ac:dyDescent="0.25">
      <c r="A101" s="39">
        <v>550</v>
      </c>
      <c r="B101" s="232" t="s">
        <v>50</v>
      </c>
      <c r="C101" s="41"/>
      <c r="D101" s="135">
        <v>1</v>
      </c>
      <c r="E101" s="136">
        <v>16000</v>
      </c>
      <c r="F101" s="149">
        <f>SUM(E101*D101)</f>
        <v>16000</v>
      </c>
      <c r="G101" s="60"/>
    </row>
    <row r="102" spans="1:7" x14ac:dyDescent="0.25">
      <c r="A102" s="39"/>
      <c r="B102" s="112"/>
      <c r="C102" s="41"/>
      <c r="D102" s="135"/>
      <c r="E102" s="136"/>
      <c r="F102" s="149">
        <f>SUM(E102*D102)</f>
        <v>0</v>
      </c>
      <c r="G102" s="60"/>
    </row>
    <row r="103" spans="1:7" ht="13.5" thickBot="1" x14ac:dyDescent="0.35">
      <c r="A103" s="39"/>
      <c r="B103" s="112"/>
      <c r="C103" s="41"/>
      <c r="D103" s="135"/>
      <c r="E103" s="136"/>
      <c r="F103" s="149">
        <f>SUM(E103*D103)</f>
        <v>0</v>
      </c>
      <c r="G103" s="104">
        <f>SUM(F101:F103)</f>
        <v>16000</v>
      </c>
    </row>
    <row r="104" spans="1:7" x14ac:dyDescent="0.25">
      <c r="A104" s="39"/>
      <c r="B104" s="112"/>
      <c r="C104" s="41"/>
      <c r="D104" s="42"/>
      <c r="E104" s="43"/>
      <c r="F104" s="52"/>
      <c r="G104" s="60"/>
    </row>
    <row r="105" spans="1:7" x14ac:dyDescent="0.25">
      <c r="A105" s="39">
        <v>560</v>
      </c>
      <c r="B105" s="232" t="s">
        <v>86</v>
      </c>
      <c r="C105" s="41"/>
      <c r="D105" s="135"/>
      <c r="E105" s="136"/>
      <c r="F105" s="149">
        <f>SUM(E105*D105)</f>
        <v>0</v>
      </c>
      <c r="G105" s="60"/>
    </row>
    <row r="106" spans="1:7" x14ac:dyDescent="0.25">
      <c r="A106" s="39"/>
      <c r="B106" s="112"/>
      <c r="C106" s="41"/>
      <c r="D106" s="135"/>
      <c r="E106" s="136"/>
      <c r="F106" s="149">
        <f>SUM(E106*D106)</f>
        <v>0</v>
      </c>
      <c r="G106" s="60"/>
    </row>
    <row r="107" spans="1:7" ht="13.5" thickBot="1" x14ac:dyDescent="0.35">
      <c r="A107" s="39"/>
      <c r="B107" s="112"/>
      <c r="C107" s="41"/>
      <c r="D107" s="135"/>
      <c r="E107" s="136"/>
      <c r="F107" s="149">
        <f>SUM(E107*D107)</f>
        <v>0</v>
      </c>
      <c r="G107" s="104">
        <f>SUM(F105:F107)</f>
        <v>0</v>
      </c>
    </row>
    <row r="108" spans="1:7" x14ac:dyDescent="0.25">
      <c r="A108" s="39"/>
      <c r="B108" s="112"/>
      <c r="C108" s="41"/>
      <c r="D108" s="42"/>
      <c r="E108" s="43"/>
      <c r="F108" s="52"/>
      <c r="G108" s="60"/>
    </row>
    <row r="109" spans="1:7" x14ac:dyDescent="0.25">
      <c r="A109" s="39">
        <v>580</v>
      </c>
      <c r="B109" s="232" t="s">
        <v>161</v>
      </c>
      <c r="C109" s="41"/>
      <c r="D109" s="135">
        <v>1</v>
      </c>
      <c r="E109" s="136">
        <v>85000</v>
      </c>
      <c r="F109" s="149">
        <f>SUM(E109*D109)</f>
        <v>85000</v>
      </c>
      <c r="G109" s="60"/>
    </row>
    <row r="110" spans="1:7" x14ac:dyDescent="0.25">
      <c r="A110" s="39"/>
      <c r="B110" s="112"/>
      <c r="C110" s="41"/>
      <c r="D110" s="135"/>
      <c r="E110" s="136"/>
      <c r="F110" s="149">
        <f>SUM(E110*D110)</f>
        <v>0</v>
      </c>
      <c r="G110" s="60"/>
    </row>
    <row r="111" spans="1:7" ht="13.5" thickBot="1" x14ac:dyDescent="0.35">
      <c r="A111" s="39"/>
      <c r="B111" s="112"/>
      <c r="C111" s="41"/>
      <c r="D111" s="135"/>
      <c r="E111" s="136"/>
      <c r="F111" s="149">
        <f>SUM(E111*D111)</f>
        <v>0</v>
      </c>
      <c r="G111" s="104">
        <f>SUM(F109:F111)</f>
        <v>85000</v>
      </c>
    </row>
    <row r="112" spans="1:7" x14ac:dyDescent="0.25">
      <c r="A112" s="39"/>
      <c r="B112" s="112"/>
      <c r="C112" s="41"/>
      <c r="D112" s="42"/>
      <c r="E112" s="43"/>
      <c r="F112" s="52"/>
      <c r="G112" s="60"/>
    </row>
    <row r="113" spans="1:7" x14ac:dyDescent="0.25">
      <c r="A113" s="39">
        <v>589</v>
      </c>
      <c r="B113" s="232" t="s">
        <v>162</v>
      </c>
      <c r="C113" s="41"/>
      <c r="D113" s="135"/>
      <c r="E113" s="136"/>
      <c r="F113" s="149">
        <f>SUM(E113*D113)</f>
        <v>0</v>
      </c>
      <c r="G113" s="60"/>
    </row>
    <row r="114" spans="1:7" x14ac:dyDescent="0.25">
      <c r="A114" s="39"/>
      <c r="B114" s="112"/>
      <c r="C114" s="41"/>
      <c r="D114" s="135"/>
      <c r="E114" s="136"/>
      <c r="F114" s="149">
        <f>SUM(E114*D114)</f>
        <v>0</v>
      </c>
      <c r="G114" s="60"/>
    </row>
    <row r="115" spans="1:7" ht="13.5" thickBot="1" x14ac:dyDescent="0.35">
      <c r="A115" s="39"/>
      <c r="B115" s="112"/>
      <c r="C115" s="41"/>
      <c r="D115" s="135"/>
      <c r="E115" s="136"/>
      <c r="F115" s="149">
        <f>SUM(E115*D115)</f>
        <v>0</v>
      </c>
      <c r="G115" s="104">
        <f>SUM(F113:F115)</f>
        <v>0</v>
      </c>
    </row>
    <row r="116" spans="1:7" x14ac:dyDescent="0.25">
      <c r="A116" s="39"/>
      <c r="B116" s="112"/>
      <c r="C116" s="41"/>
      <c r="D116" s="42"/>
      <c r="E116" s="43"/>
      <c r="F116" s="52"/>
      <c r="G116" s="60"/>
    </row>
    <row r="117" spans="1:7" x14ac:dyDescent="0.25">
      <c r="A117" s="39" t="s">
        <v>89</v>
      </c>
      <c r="B117" s="164" t="s">
        <v>54</v>
      </c>
      <c r="C117" s="41"/>
      <c r="D117" s="135"/>
      <c r="E117" s="136"/>
      <c r="F117" s="149">
        <f t="shared" ref="F117:F122" si="3">SUM(E117*D117)</f>
        <v>0</v>
      </c>
      <c r="G117" s="60"/>
    </row>
    <row r="118" spans="1:7" x14ac:dyDescent="0.25">
      <c r="A118" s="39"/>
      <c r="B118" s="112"/>
      <c r="C118" s="41"/>
      <c r="D118" s="135"/>
      <c r="E118" s="136"/>
      <c r="F118" s="149">
        <f t="shared" si="3"/>
        <v>0</v>
      </c>
      <c r="G118" s="60"/>
    </row>
    <row r="119" spans="1:7" ht="13" x14ac:dyDescent="0.3">
      <c r="A119" s="39"/>
      <c r="B119" s="112"/>
      <c r="C119" s="41"/>
      <c r="D119" s="135"/>
      <c r="E119" s="136"/>
      <c r="F119" s="149">
        <f t="shared" si="3"/>
        <v>0</v>
      </c>
      <c r="G119" s="127"/>
    </row>
    <row r="120" spans="1:7" x14ac:dyDescent="0.25">
      <c r="A120" s="39"/>
      <c r="B120" s="164"/>
      <c r="C120" s="41"/>
      <c r="D120" s="135"/>
      <c r="E120" s="136"/>
      <c r="F120" s="149">
        <f t="shared" si="3"/>
        <v>0</v>
      </c>
      <c r="G120" s="60"/>
    </row>
    <row r="121" spans="1:7" x14ac:dyDescent="0.25">
      <c r="A121" s="39"/>
      <c r="B121" s="112"/>
      <c r="C121" s="41"/>
      <c r="D121" s="135"/>
      <c r="E121" s="136"/>
      <c r="F121" s="149">
        <f t="shared" si="3"/>
        <v>0</v>
      </c>
      <c r="G121" s="60"/>
    </row>
    <row r="122" spans="1:7" ht="13.5" thickBot="1" x14ac:dyDescent="0.35">
      <c r="A122" s="39"/>
      <c r="B122" s="112"/>
      <c r="C122" s="41"/>
      <c r="D122" s="135"/>
      <c r="E122" s="136"/>
      <c r="F122" s="149">
        <f t="shared" si="3"/>
        <v>0</v>
      </c>
      <c r="G122" s="104">
        <f>SUM(F117:F122)</f>
        <v>0</v>
      </c>
    </row>
    <row r="123" spans="1:7" ht="13" x14ac:dyDescent="0.3">
      <c r="A123" s="39"/>
      <c r="B123" s="202" t="s">
        <v>29</v>
      </c>
      <c r="C123" s="203"/>
      <c r="D123" s="203"/>
      <c r="E123" s="204"/>
      <c r="F123" s="52"/>
      <c r="G123" s="60"/>
    </row>
    <row r="124" spans="1:7" ht="38.25" customHeight="1" x14ac:dyDescent="0.25">
      <c r="A124" s="39"/>
      <c r="B124" s="300" t="s">
        <v>173</v>
      </c>
      <c r="C124" s="272"/>
      <c r="D124" s="272"/>
      <c r="E124" s="273"/>
      <c r="F124" s="52"/>
      <c r="G124" s="60"/>
    </row>
    <row r="125" spans="1:7" ht="38.25" customHeight="1" x14ac:dyDescent="0.3">
      <c r="A125" s="39"/>
      <c r="B125" s="274"/>
      <c r="C125" s="272"/>
      <c r="D125" s="272"/>
      <c r="E125" s="273"/>
      <c r="F125" s="52"/>
      <c r="G125" s="127"/>
    </row>
    <row r="126" spans="1:7" ht="39.75" customHeight="1" x14ac:dyDescent="0.25">
      <c r="A126" s="39"/>
      <c r="B126" s="274"/>
      <c r="C126" s="272"/>
      <c r="D126" s="272"/>
      <c r="E126" s="273"/>
      <c r="F126" s="52"/>
      <c r="G126" s="60"/>
    </row>
    <row r="127" spans="1:7" x14ac:dyDescent="0.25">
      <c r="A127" s="39"/>
      <c r="B127" s="187"/>
      <c r="C127" s="205"/>
      <c r="D127" s="205"/>
      <c r="E127" s="189"/>
      <c r="F127" s="52"/>
      <c r="G127" s="60"/>
    </row>
    <row r="128" spans="1:7" ht="13.5" thickBot="1" x14ac:dyDescent="0.35">
      <c r="A128" s="105"/>
      <c r="B128" s="206"/>
      <c r="C128" s="207"/>
      <c r="D128" s="207"/>
      <c r="E128" s="140" t="s">
        <v>104</v>
      </c>
      <c r="F128" s="141"/>
      <c r="G128" s="141">
        <f>SUM(G83:G127)</f>
        <v>101000</v>
      </c>
    </row>
    <row r="129" spans="1:7" ht="13" x14ac:dyDescent="0.3">
      <c r="A129" s="106">
        <v>600</v>
      </c>
      <c r="B129" s="128" t="s">
        <v>42</v>
      </c>
      <c r="C129" s="108"/>
      <c r="D129" s="42"/>
      <c r="E129" s="43"/>
      <c r="F129" s="52"/>
      <c r="G129" s="60"/>
    </row>
    <row r="130" spans="1:7" ht="13" x14ac:dyDescent="0.3">
      <c r="A130" s="129"/>
      <c r="B130" s="128"/>
      <c r="C130" s="41"/>
      <c r="D130" s="42"/>
      <c r="E130" s="43"/>
      <c r="F130" s="52"/>
      <c r="G130" s="60"/>
    </row>
    <row r="131" spans="1:7" x14ac:dyDescent="0.25">
      <c r="A131" s="39">
        <v>610</v>
      </c>
      <c r="B131" s="165" t="s">
        <v>48</v>
      </c>
      <c r="C131" s="41"/>
      <c r="D131" s="135">
        <v>1</v>
      </c>
      <c r="E131" s="136">
        <v>72085.47</v>
      </c>
      <c r="F131" s="149">
        <f>SUM(E131*D131)</f>
        <v>72085.47</v>
      </c>
      <c r="G131" s="60"/>
    </row>
    <row r="132" spans="1:7" x14ac:dyDescent="0.25">
      <c r="A132" s="39"/>
      <c r="B132" s="40"/>
      <c r="C132" s="41"/>
      <c r="D132" s="135"/>
      <c r="E132" s="136"/>
      <c r="F132" s="149">
        <f>SUM(E132*D132)</f>
        <v>0</v>
      </c>
      <c r="G132" s="60"/>
    </row>
    <row r="133" spans="1:7" s="40" customFormat="1" ht="13.5" thickBot="1" x14ac:dyDescent="0.35">
      <c r="A133" s="39"/>
      <c r="C133" s="41"/>
      <c r="D133" s="135"/>
      <c r="E133" s="136"/>
      <c r="F133" s="149">
        <f>SUM(E133*D133)</f>
        <v>0</v>
      </c>
      <c r="G133" s="104">
        <f>SUM(F131:F133)</f>
        <v>72085.47</v>
      </c>
    </row>
    <row r="134" spans="1:7" s="40" customFormat="1" x14ac:dyDescent="0.25">
      <c r="A134" s="39"/>
      <c r="C134" s="41"/>
      <c r="D134" s="42"/>
      <c r="E134" s="43"/>
      <c r="F134" s="52"/>
      <c r="G134" s="60"/>
    </row>
    <row r="135" spans="1:7" s="40" customFormat="1" x14ac:dyDescent="0.25">
      <c r="A135" s="39">
        <v>612</v>
      </c>
      <c r="B135" s="165" t="s">
        <v>90</v>
      </c>
      <c r="C135" s="41"/>
      <c r="D135" s="135"/>
      <c r="E135" s="136"/>
      <c r="F135" s="149">
        <f>SUM(E135*D135)</f>
        <v>0</v>
      </c>
      <c r="G135" s="60"/>
    </row>
    <row r="136" spans="1:7" s="40" customFormat="1" x14ac:dyDescent="0.25">
      <c r="A136" s="39"/>
      <c r="C136" s="41"/>
      <c r="D136" s="135"/>
      <c r="E136" s="136"/>
      <c r="F136" s="149">
        <f>SUM(E136*D136)</f>
        <v>0</v>
      </c>
      <c r="G136" s="60"/>
    </row>
    <row r="137" spans="1:7" ht="13.5" thickBot="1" x14ac:dyDescent="0.35">
      <c r="A137" s="39"/>
      <c r="B137" s="40"/>
      <c r="C137" s="41"/>
      <c r="D137" s="135"/>
      <c r="E137" s="136"/>
      <c r="F137" s="149">
        <f>SUM(E137*D137)</f>
        <v>0</v>
      </c>
      <c r="G137" s="104">
        <f>SUM(F135:F137)</f>
        <v>0</v>
      </c>
    </row>
    <row r="138" spans="1:7" x14ac:dyDescent="0.25">
      <c r="A138" s="39"/>
      <c r="B138" s="40"/>
      <c r="C138" s="41"/>
      <c r="D138" s="42"/>
      <c r="E138" s="43"/>
      <c r="F138" s="52"/>
      <c r="G138" s="60"/>
    </row>
    <row r="139" spans="1:7" x14ac:dyDescent="0.25">
      <c r="A139" s="39">
        <v>640</v>
      </c>
      <c r="B139" s="166" t="s">
        <v>108</v>
      </c>
      <c r="C139" s="41"/>
      <c r="D139" s="135">
        <v>1</v>
      </c>
      <c r="E139" s="136">
        <v>30000</v>
      </c>
      <c r="F139" s="149">
        <f>SUM(E139*D139)</f>
        <v>30000</v>
      </c>
      <c r="G139" s="60"/>
    </row>
    <row r="140" spans="1:7" x14ac:dyDescent="0.25">
      <c r="A140" s="39"/>
      <c r="B140" s="165"/>
      <c r="C140" s="41"/>
      <c r="D140" s="135"/>
      <c r="E140" s="136"/>
      <c r="F140" s="149">
        <f>SUM(E140*D140)</f>
        <v>0</v>
      </c>
      <c r="G140" s="60"/>
    </row>
    <row r="141" spans="1:7" x14ac:dyDescent="0.25">
      <c r="A141" s="39"/>
      <c r="B141" s="40"/>
      <c r="C141" s="41"/>
      <c r="D141" s="135"/>
      <c r="E141" s="136"/>
      <c r="F141" s="149">
        <f>SUM(E141*D141)</f>
        <v>0</v>
      </c>
      <c r="G141" s="60"/>
    </row>
    <row r="142" spans="1:7" ht="13.5" thickBot="1" x14ac:dyDescent="0.35">
      <c r="A142" s="39"/>
      <c r="B142" s="40"/>
      <c r="C142" s="41"/>
      <c r="D142" s="135"/>
      <c r="E142" s="136"/>
      <c r="F142" s="149">
        <f>SUM(E142*D142)</f>
        <v>0</v>
      </c>
      <c r="G142" s="104">
        <f>SUM(F139:F142)</f>
        <v>30000</v>
      </c>
    </row>
    <row r="143" spans="1:7" x14ac:dyDescent="0.25">
      <c r="A143" s="39"/>
      <c r="B143" s="40"/>
      <c r="C143" s="41"/>
      <c r="D143" s="42"/>
      <c r="E143" s="43"/>
      <c r="F143" s="52"/>
      <c r="G143" s="60"/>
    </row>
    <row r="144" spans="1:7" x14ac:dyDescent="0.25">
      <c r="A144" s="39">
        <v>641</v>
      </c>
      <c r="B144" s="165" t="s">
        <v>49</v>
      </c>
      <c r="C144" s="41"/>
      <c r="D144" s="135"/>
      <c r="E144" s="136"/>
      <c r="F144" s="149">
        <f>SUM(E144*D144)</f>
        <v>0</v>
      </c>
      <c r="G144" s="60"/>
    </row>
    <row r="145" spans="1:7" x14ac:dyDescent="0.25">
      <c r="A145" s="39"/>
      <c r="B145" s="40"/>
      <c r="C145" s="41"/>
      <c r="D145" s="135"/>
      <c r="E145" s="136"/>
      <c r="F145" s="149">
        <f>SUM(E145*D145)</f>
        <v>0</v>
      </c>
      <c r="G145" s="60"/>
    </row>
    <row r="146" spans="1:7" x14ac:dyDescent="0.25">
      <c r="A146" s="39"/>
      <c r="B146" s="40"/>
      <c r="C146" s="41"/>
      <c r="D146" s="135"/>
      <c r="E146" s="136"/>
      <c r="F146" s="149">
        <f>SUM(E146*D146)</f>
        <v>0</v>
      </c>
      <c r="G146" s="60"/>
    </row>
    <row r="147" spans="1:7" ht="13.5" thickBot="1" x14ac:dyDescent="0.35">
      <c r="A147" s="39"/>
      <c r="B147" s="40"/>
      <c r="C147" s="41"/>
      <c r="D147" s="135"/>
      <c r="E147" s="136"/>
      <c r="F147" s="149">
        <f>SUM(E147*D147)</f>
        <v>0</v>
      </c>
      <c r="G147" s="104">
        <f>SUM(F144:F147)</f>
        <v>0</v>
      </c>
    </row>
    <row r="148" spans="1:7" x14ac:dyDescent="0.25">
      <c r="A148" s="39"/>
      <c r="B148" s="40"/>
      <c r="C148" s="41"/>
      <c r="D148" s="42"/>
      <c r="E148" s="43"/>
      <c r="F148" s="52"/>
      <c r="G148" s="60"/>
    </row>
    <row r="149" spans="1:7" x14ac:dyDescent="0.25">
      <c r="A149" s="39">
        <v>650</v>
      </c>
      <c r="B149" s="166" t="s">
        <v>109</v>
      </c>
      <c r="C149" s="41"/>
      <c r="D149" s="135"/>
      <c r="E149" s="136"/>
      <c r="F149" s="149">
        <f>SUM(E149*D149)</f>
        <v>0</v>
      </c>
      <c r="G149" s="60"/>
    </row>
    <row r="150" spans="1:7" x14ac:dyDescent="0.25">
      <c r="A150" s="39"/>
      <c r="B150" s="40"/>
      <c r="C150" s="41"/>
      <c r="D150" s="135"/>
      <c r="E150" s="136"/>
      <c r="F150" s="149">
        <f>SUM(E150*D150)</f>
        <v>0</v>
      </c>
      <c r="G150" s="60"/>
    </row>
    <row r="151" spans="1:7" x14ac:dyDescent="0.25">
      <c r="A151" s="39"/>
      <c r="B151" s="40"/>
      <c r="C151" s="41"/>
      <c r="D151" s="135"/>
      <c r="E151" s="136"/>
      <c r="F151" s="149">
        <f>SUM(E151*D151)</f>
        <v>0</v>
      </c>
      <c r="G151" s="60"/>
    </row>
    <row r="152" spans="1:7" ht="13.5" thickBot="1" x14ac:dyDescent="0.35">
      <c r="A152" s="39"/>
      <c r="B152" s="40"/>
      <c r="C152" s="41"/>
      <c r="D152" s="135"/>
      <c r="E152" s="136"/>
      <c r="F152" s="149">
        <f>SUM(E152*D152)</f>
        <v>0</v>
      </c>
      <c r="G152" s="104">
        <f>SUM(F149:F152)</f>
        <v>0</v>
      </c>
    </row>
    <row r="153" spans="1:7" x14ac:dyDescent="0.25">
      <c r="A153" s="39"/>
      <c r="B153" s="40"/>
      <c r="C153" s="41"/>
      <c r="D153" s="42"/>
      <c r="E153" s="43"/>
      <c r="F153" s="52"/>
      <c r="G153" s="60"/>
    </row>
    <row r="154" spans="1:7" x14ac:dyDescent="0.25">
      <c r="A154" s="39">
        <v>651</v>
      </c>
      <c r="B154" s="166" t="s">
        <v>116</v>
      </c>
      <c r="C154" s="41"/>
      <c r="D154" s="135"/>
      <c r="E154" s="136"/>
      <c r="F154" s="149">
        <f>SUM(E154*D154)</f>
        <v>0</v>
      </c>
      <c r="G154" s="60"/>
    </row>
    <row r="155" spans="1:7" x14ac:dyDescent="0.25">
      <c r="A155" s="39"/>
      <c r="B155" s="168" t="s">
        <v>117</v>
      </c>
      <c r="C155" s="41"/>
      <c r="D155" s="135"/>
      <c r="E155" s="136"/>
      <c r="F155" s="149">
        <f>SUM(E155*D155)</f>
        <v>0</v>
      </c>
      <c r="G155" s="60"/>
    </row>
    <row r="156" spans="1:7" ht="13.5" thickBot="1" x14ac:dyDescent="0.35">
      <c r="A156" s="39"/>
      <c r="B156" s="40"/>
      <c r="C156" s="41"/>
      <c r="D156" s="135"/>
      <c r="E156" s="136"/>
      <c r="F156" s="149">
        <f>SUM(E156*D156)</f>
        <v>0</v>
      </c>
      <c r="G156" s="104">
        <f>SUM(F154:F156)</f>
        <v>0</v>
      </c>
    </row>
    <row r="157" spans="1:7" x14ac:dyDescent="0.25">
      <c r="A157" s="39"/>
      <c r="B157" s="40"/>
      <c r="C157" s="41"/>
      <c r="D157" s="42"/>
      <c r="E157" s="43"/>
      <c r="F157" s="52"/>
      <c r="G157" s="60"/>
    </row>
    <row r="158" spans="1:7" x14ac:dyDescent="0.25">
      <c r="A158" s="39">
        <v>652</v>
      </c>
      <c r="B158" s="166" t="s">
        <v>110</v>
      </c>
      <c r="C158" s="41"/>
      <c r="D158" s="135">
        <v>1</v>
      </c>
      <c r="E158" s="136">
        <v>5000</v>
      </c>
      <c r="F158" s="149">
        <f>SUM(E158*D158)</f>
        <v>5000</v>
      </c>
      <c r="G158" s="60"/>
    </row>
    <row r="159" spans="1:7" x14ac:dyDescent="0.25">
      <c r="A159" s="39"/>
      <c r="B159" s="40"/>
      <c r="C159" s="41"/>
      <c r="D159" s="135"/>
      <c r="E159" s="136"/>
      <c r="F159" s="149">
        <f>SUM(E159*D159)</f>
        <v>0</v>
      </c>
      <c r="G159" s="60"/>
    </row>
    <row r="160" spans="1:7" ht="13.5" thickBot="1" x14ac:dyDescent="0.35">
      <c r="A160" s="39"/>
      <c r="B160" s="40"/>
      <c r="C160" s="41"/>
      <c r="D160" s="135"/>
      <c r="E160" s="136"/>
      <c r="F160" s="149">
        <f>SUM(E160*D160)</f>
        <v>0</v>
      </c>
      <c r="G160" s="104">
        <f>SUM(F158:F160)</f>
        <v>5000</v>
      </c>
    </row>
    <row r="161" spans="1:7" x14ac:dyDescent="0.25">
      <c r="A161" s="39"/>
      <c r="B161" s="40"/>
      <c r="C161" s="41"/>
      <c r="D161" s="42"/>
      <c r="E161" s="43"/>
      <c r="F161" s="52"/>
      <c r="G161" s="60"/>
    </row>
    <row r="162" spans="1:7" x14ac:dyDescent="0.25">
      <c r="A162" s="39">
        <v>653</v>
      </c>
      <c r="B162" s="165" t="s">
        <v>91</v>
      </c>
      <c r="C162" s="41"/>
      <c r="D162" s="135"/>
      <c r="E162" s="136"/>
      <c r="F162" s="149">
        <f>SUM(E162*D162)</f>
        <v>0</v>
      </c>
      <c r="G162" s="60"/>
    </row>
    <row r="163" spans="1:7" x14ac:dyDescent="0.25">
      <c r="A163" s="39"/>
      <c r="B163" s="40"/>
      <c r="C163" s="41"/>
      <c r="D163" s="135"/>
      <c r="E163" s="136"/>
      <c r="F163" s="149">
        <f>SUM(E163*D163)</f>
        <v>0</v>
      </c>
      <c r="G163" s="60"/>
    </row>
    <row r="164" spans="1:7" x14ac:dyDescent="0.25">
      <c r="A164" s="39"/>
      <c r="B164" s="40"/>
      <c r="C164" s="41"/>
      <c r="D164" s="135"/>
      <c r="E164" s="136"/>
      <c r="F164" s="149">
        <f>SUM(E164*D164)</f>
        <v>0</v>
      </c>
      <c r="G164" s="60"/>
    </row>
    <row r="165" spans="1:7" ht="13.5" thickBot="1" x14ac:dyDescent="0.35">
      <c r="A165" s="39"/>
      <c r="B165" s="40"/>
      <c r="C165" s="41"/>
      <c r="D165" s="135"/>
      <c r="E165" s="136"/>
      <c r="F165" s="149">
        <f>SUM(E165*D165)</f>
        <v>0</v>
      </c>
      <c r="G165" s="104">
        <f>SUM(F162:F165)</f>
        <v>0</v>
      </c>
    </row>
    <row r="166" spans="1:7" ht="13" thickBot="1" x14ac:dyDescent="0.3">
      <c r="A166" s="39"/>
      <c r="B166" s="40"/>
      <c r="C166" s="41"/>
      <c r="D166" s="42"/>
      <c r="E166" s="43"/>
      <c r="F166" s="156"/>
      <c r="G166" s="157"/>
    </row>
    <row r="167" spans="1:7" ht="13" x14ac:dyDescent="0.3">
      <c r="A167" s="39"/>
      <c r="B167" s="202" t="s">
        <v>29</v>
      </c>
      <c r="C167" s="203"/>
      <c r="D167" s="203"/>
      <c r="E167" s="204"/>
      <c r="F167" s="52"/>
      <c r="G167" s="60"/>
    </row>
    <row r="168" spans="1:7" ht="55.5" customHeight="1" x14ac:dyDescent="0.25">
      <c r="A168" s="39"/>
      <c r="B168" s="300" t="s">
        <v>174</v>
      </c>
      <c r="C168" s="272"/>
      <c r="D168" s="272"/>
      <c r="E168" s="273"/>
      <c r="F168" s="52"/>
      <c r="G168" s="60"/>
    </row>
    <row r="169" spans="1:7" ht="26.25" customHeight="1" x14ac:dyDescent="0.25">
      <c r="A169" s="39"/>
      <c r="B169" s="274"/>
      <c r="C169" s="272"/>
      <c r="D169" s="272"/>
      <c r="E169" s="273"/>
      <c r="F169" s="52"/>
      <c r="G169" s="60"/>
    </row>
    <row r="170" spans="1:7" ht="38.25" customHeight="1" thickBot="1" x14ac:dyDescent="0.3">
      <c r="A170" s="39"/>
      <c r="B170" s="274"/>
      <c r="C170" s="272"/>
      <c r="D170" s="272"/>
      <c r="E170" s="273"/>
      <c r="F170" s="52"/>
      <c r="G170" s="60"/>
    </row>
    <row r="171" spans="1:7" ht="13.5" thickBot="1" x14ac:dyDescent="0.35">
      <c r="A171" s="105"/>
      <c r="B171" s="199"/>
      <c r="C171" s="200"/>
      <c r="D171" s="201"/>
      <c r="E171" s="124" t="s">
        <v>103</v>
      </c>
      <c r="F171" s="102"/>
      <c r="G171" s="102">
        <f>SUM(G129:G170)</f>
        <v>107085.47</v>
      </c>
    </row>
    <row r="172" spans="1:7" ht="13" x14ac:dyDescent="0.3">
      <c r="A172" s="106">
        <v>800</v>
      </c>
      <c r="B172" s="107" t="s">
        <v>43</v>
      </c>
      <c r="C172" s="108"/>
      <c r="D172" s="108"/>
      <c r="E172" s="109"/>
      <c r="F172" s="110"/>
      <c r="G172" s="60"/>
    </row>
    <row r="173" spans="1:7" x14ac:dyDescent="0.25">
      <c r="A173" s="39"/>
      <c r="B173" s="40"/>
      <c r="C173" s="41"/>
      <c r="D173" s="41"/>
      <c r="E173" s="111"/>
      <c r="F173" s="52"/>
      <c r="G173" s="60"/>
    </row>
    <row r="174" spans="1:7" x14ac:dyDescent="0.25">
      <c r="A174" s="39">
        <v>810</v>
      </c>
      <c r="B174" s="165" t="s">
        <v>51</v>
      </c>
      <c r="C174" s="41"/>
      <c r="D174" s="137">
        <v>1</v>
      </c>
      <c r="E174" s="138">
        <v>30000</v>
      </c>
      <c r="F174" s="149">
        <f>SUM(E174*D174)</f>
        <v>30000</v>
      </c>
      <c r="G174" s="60"/>
    </row>
    <row r="175" spans="1:7" x14ac:dyDescent="0.25">
      <c r="A175" s="39"/>
      <c r="B175" s="40"/>
      <c r="C175" s="41"/>
      <c r="D175" s="137"/>
      <c r="E175" s="138"/>
      <c r="F175" s="149">
        <f>SUM(E175*D175)</f>
        <v>0</v>
      </c>
      <c r="G175" s="60"/>
    </row>
    <row r="176" spans="1:7" x14ac:dyDescent="0.25">
      <c r="A176" s="39"/>
      <c r="B176" s="40"/>
      <c r="C176" s="41"/>
      <c r="D176" s="137"/>
      <c r="E176" s="138"/>
      <c r="F176" s="149">
        <f>SUM(E176*D176)</f>
        <v>0</v>
      </c>
      <c r="G176" s="60"/>
    </row>
    <row r="177" spans="1:7" ht="13.5" thickBot="1" x14ac:dyDescent="0.35">
      <c r="A177" s="39"/>
      <c r="B177" s="40"/>
      <c r="C177" s="41"/>
      <c r="D177" s="137"/>
      <c r="E177" s="138"/>
      <c r="F177" s="149">
        <f>SUM(E177*D177)</f>
        <v>0</v>
      </c>
      <c r="G177" s="104">
        <f>SUM(F174:F177)</f>
        <v>30000</v>
      </c>
    </row>
    <row r="178" spans="1:7" x14ac:dyDescent="0.25">
      <c r="A178" s="39"/>
      <c r="B178" s="40"/>
      <c r="C178" s="41"/>
      <c r="D178" s="41"/>
      <c r="E178" s="111"/>
      <c r="F178" s="52"/>
      <c r="G178" s="60"/>
    </row>
    <row r="179" spans="1:7" x14ac:dyDescent="0.25">
      <c r="A179" s="39">
        <v>890</v>
      </c>
      <c r="B179" s="165" t="s">
        <v>92</v>
      </c>
      <c r="C179" s="41"/>
      <c r="D179" s="137"/>
      <c r="E179" s="138"/>
      <c r="F179" s="149">
        <f>SUM(E179*D179)</f>
        <v>0</v>
      </c>
      <c r="G179" s="60"/>
    </row>
    <row r="180" spans="1:7" x14ac:dyDescent="0.25">
      <c r="A180" s="39"/>
      <c r="B180" s="40"/>
      <c r="C180" s="41"/>
      <c r="D180" s="137"/>
      <c r="E180" s="138"/>
      <c r="F180" s="149">
        <f>SUM(E180*D180)</f>
        <v>0</v>
      </c>
      <c r="G180" s="60"/>
    </row>
    <row r="181" spans="1:7" x14ac:dyDescent="0.25">
      <c r="A181" s="39"/>
      <c r="B181" s="40"/>
      <c r="C181" s="41"/>
      <c r="D181" s="137"/>
      <c r="E181" s="138"/>
      <c r="F181" s="149">
        <f>SUM(E181*D181)</f>
        <v>0</v>
      </c>
      <c r="G181" s="60"/>
    </row>
    <row r="182" spans="1:7" ht="13.5" thickBot="1" x14ac:dyDescent="0.35">
      <c r="A182" s="39"/>
      <c r="B182" s="40"/>
      <c r="C182" s="41"/>
      <c r="D182" s="137"/>
      <c r="E182" s="138"/>
      <c r="F182" s="149">
        <f>SUM(E182*D182)</f>
        <v>0</v>
      </c>
      <c r="G182" s="104">
        <f>SUM(F179:F182)</f>
        <v>0</v>
      </c>
    </row>
    <row r="183" spans="1:7" x14ac:dyDescent="0.25">
      <c r="A183" s="39"/>
      <c r="B183" s="40"/>
      <c r="C183" s="41"/>
      <c r="D183" s="41"/>
      <c r="E183" s="111"/>
      <c r="F183" s="52"/>
      <c r="G183" s="60"/>
    </row>
    <row r="184" spans="1:7" x14ac:dyDescent="0.25">
      <c r="A184" s="39" t="s">
        <v>95</v>
      </c>
      <c r="B184" s="164" t="s">
        <v>54</v>
      </c>
      <c r="C184" s="41"/>
      <c r="D184" s="137"/>
      <c r="E184" s="138"/>
      <c r="F184" s="149">
        <f>SUM(E184*D184)</f>
        <v>0</v>
      </c>
      <c r="G184" s="60"/>
    </row>
    <row r="185" spans="1:7" x14ac:dyDescent="0.25">
      <c r="A185" s="39"/>
      <c r="B185" s="40"/>
      <c r="C185" s="41"/>
      <c r="D185" s="137"/>
      <c r="E185" s="138"/>
      <c r="F185" s="149">
        <f>SUM(E185*D185)</f>
        <v>0</v>
      </c>
      <c r="G185" s="60"/>
    </row>
    <row r="186" spans="1:7" x14ac:dyDescent="0.25">
      <c r="A186" s="39"/>
      <c r="B186" s="40"/>
      <c r="C186" s="41"/>
      <c r="D186" s="137"/>
      <c r="E186" s="138"/>
      <c r="F186" s="149">
        <f>SUM(E186*D186)</f>
        <v>0</v>
      </c>
      <c r="G186" s="60"/>
    </row>
    <row r="187" spans="1:7" ht="13.5" thickBot="1" x14ac:dyDescent="0.35">
      <c r="A187" s="39"/>
      <c r="B187" s="40"/>
      <c r="C187" s="41"/>
      <c r="D187" s="137"/>
      <c r="E187" s="138"/>
      <c r="F187" s="149">
        <f>SUM(E187*D187)</f>
        <v>0</v>
      </c>
      <c r="G187" s="104">
        <f>SUM(F184:F187)</f>
        <v>0</v>
      </c>
    </row>
    <row r="188" spans="1:7" x14ac:dyDescent="0.25">
      <c r="A188" s="39"/>
      <c r="B188" s="40"/>
      <c r="C188" s="41"/>
      <c r="D188" s="41"/>
      <c r="E188" s="111"/>
      <c r="F188" s="52"/>
      <c r="G188" s="60"/>
    </row>
    <row r="189" spans="1:7" ht="13" thickBot="1" x14ac:dyDescent="0.3">
      <c r="A189" s="39"/>
      <c r="B189" s="40"/>
      <c r="C189" s="113"/>
      <c r="D189" s="41"/>
      <c r="E189" s="111"/>
      <c r="F189" s="156"/>
      <c r="G189" s="157"/>
    </row>
    <row r="190" spans="1:7" ht="13" x14ac:dyDescent="0.3">
      <c r="A190" s="39"/>
      <c r="B190" s="114" t="s">
        <v>29</v>
      </c>
      <c r="C190" s="115"/>
      <c r="D190" s="115"/>
      <c r="E190" s="116"/>
      <c r="F190" s="52"/>
      <c r="G190" s="60"/>
    </row>
    <row r="191" spans="1:7" ht="30" customHeight="1" x14ac:dyDescent="0.25">
      <c r="A191" s="39"/>
      <c r="B191" s="286"/>
      <c r="C191" s="272"/>
      <c r="D191" s="272"/>
      <c r="E191" s="273"/>
      <c r="F191" s="52"/>
      <c r="G191" s="60"/>
    </row>
    <row r="192" spans="1:7" ht="29.25" customHeight="1" x14ac:dyDescent="0.25">
      <c r="A192" s="39"/>
      <c r="B192" s="274"/>
      <c r="C192" s="272"/>
      <c r="D192" s="272"/>
      <c r="E192" s="273"/>
      <c r="F192" s="52"/>
      <c r="G192" s="60"/>
    </row>
    <row r="193" spans="1:7" ht="13.5" customHeight="1" x14ac:dyDescent="0.25">
      <c r="A193" s="39"/>
      <c r="B193" s="274"/>
      <c r="C193" s="272"/>
      <c r="D193" s="272"/>
      <c r="E193" s="273"/>
      <c r="F193" s="52"/>
      <c r="G193" s="60"/>
    </row>
    <row r="194" spans="1:7" ht="13" thickBot="1" x14ac:dyDescent="0.3">
      <c r="A194" s="39"/>
      <c r="B194" s="187"/>
      <c r="C194" s="188"/>
      <c r="D194" s="188"/>
      <c r="E194" s="189"/>
      <c r="F194" s="52"/>
      <c r="G194" s="60"/>
    </row>
    <row r="195" spans="1:7" ht="13.5" thickBot="1" x14ac:dyDescent="0.35">
      <c r="A195" s="39"/>
      <c r="B195" s="117"/>
      <c r="C195" s="118"/>
      <c r="D195" s="118"/>
      <c r="E195" s="101" t="s">
        <v>106</v>
      </c>
      <c r="F195" s="102"/>
      <c r="G195" s="102">
        <f>SUM(G172:G194)</f>
        <v>30000</v>
      </c>
    </row>
    <row r="196" spans="1:7" ht="13.5" thickBot="1" x14ac:dyDescent="0.35">
      <c r="A196" s="193" t="s">
        <v>44</v>
      </c>
      <c r="B196" s="194"/>
      <c r="C196" s="194"/>
      <c r="D196" s="194"/>
      <c r="E196" s="196"/>
      <c r="F196" s="130"/>
      <c r="G196" s="130">
        <f>G31+G49+G68+G82+G128+G171+G195</f>
        <v>3983356.0000000005</v>
      </c>
    </row>
    <row r="197" spans="1:7" ht="13.5" thickBot="1" x14ac:dyDescent="0.35">
      <c r="A197" s="151" t="s">
        <v>113</v>
      </c>
      <c r="B197" s="152"/>
      <c r="C197" s="266"/>
      <c r="D197" s="152"/>
      <c r="E197" s="153"/>
      <c r="F197" s="150"/>
      <c r="G197" s="170">
        <f>IF(C197=0,0,(G196-(G196/(1+C197))))</f>
        <v>0</v>
      </c>
    </row>
    <row r="198" spans="1:7" ht="13.5" thickBot="1" x14ac:dyDescent="0.35">
      <c r="A198" s="106">
        <v>700</v>
      </c>
      <c r="B198" s="119" t="s">
        <v>45</v>
      </c>
      <c r="C198" s="120"/>
      <c r="D198" s="108"/>
      <c r="E198" s="121"/>
      <c r="F198" s="171"/>
      <c r="G198" s="60"/>
    </row>
    <row r="199" spans="1:7" x14ac:dyDescent="0.25">
      <c r="A199" s="39"/>
      <c r="C199" s="122"/>
      <c r="D199" s="41"/>
      <c r="E199" s="123"/>
      <c r="F199" s="52"/>
      <c r="G199" s="60"/>
    </row>
    <row r="200" spans="1:7" x14ac:dyDescent="0.25">
      <c r="A200" s="39">
        <v>700</v>
      </c>
      <c r="B200" s="166" t="s">
        <v>52</v>
      </c>
      <c r="C200" s="122"/>
      <c r="D200" s="137"/>
      <c r="E200" s="139"/>
      <c r="F200" s="149">
        <f>SUM(E200*D200)</f>
        <v>0</v>
      </c>
      <c r="G200" s="60"/>
    </row>
    <row r="201" spans="1:7" x14ac:dyDescent="0.25">
      <c r="A201" s="39"/>
      <c r="B201" s="40"/>
      <c r="C201" s="122"/>
      <c r="D201" s="41"/>
      <c r="E201" s="123"/>
      <c r="F201" s="52"/>
      <c r="G201" s="60"/>
    </row>
    <row r="202" spans="1:7" x14ac:dyDescent="0.25">
      <c r="A202" s="39">
        <v>730</v>
      </c>
      <c r="B202" s="166" t="s">
        <v>94</v>
      </c>
      <c r="C202" s="122"/>
      <c r="D202" s="137"/>
      <c r="E202" s="139"/>
      <c r="F202" s="149">
        <f>SUM(E202*D202)</f>
        <v>0</v>
      </c>
      <c r="G202" s="60"/>
    </row>
    <row r="203" spans="1:7" ht="13" thickBot="1" x14ac:dyDescent="0.3">
      <c r="A203" s="39"/>
      <c r="B203" s="288"/>
      <c r="C203" s="206"/>
      <c r="D203" s="113"/>
      <c r="E203" s="265"/>
      <c r="F203" s="52"/>
      <c r="G203" s="60"/>
    </row>
    <row r="204" spans="1:7" ht="13" x14ac:dyDescent="0.3">
      <c r="A204" s="287"/>
      <c r="B204" s="289" t="s">
        <v>29</v>
      </c>
      <c r="C204" s="284"/>
      <c r="D204" s="284"/>
      <c r="E204" s="285"/>
      <c r="F204" s="52"/>
      <c r="G204" s="60"/>
    </row>
    <row r="205" spans="1:7" x14ac:dyDescent="0.25">
      <c r="A205" s="292"/>
      <c r="B205" s="290"/>
      <c r="C205" s="280"/>
      <c r="D205" s="280"/>
      <c r="E205" s="278"/>
      <c r="F205" s="52"/>
      <c r="G205" s="60"/>
    </row>
    <row r="206" spans="1:7" x14ac:dyDescent="0.25">
      <c r="A206" s="292"/>
      <c r="B206" s="291"/>
      <c r="C206" s="280"/>
      <c r="D206" s="280"/>
      <c r="E206" s="278"/>
      <c r="F206" s="52"/>
      <c r="G206" s="60"/>
    </row>
    <row r="207" spans="1:7" x14ac:dyDescent="0.25">
      <c r="A207" s="39"/>
      <c r="B207" s="279"/>
      <c r="C207" s="280"/>
      <c r="D207" s="280"/>
      <c r="E207" s="278"/>
      <c r="F207" s="52"/>
      <c r="G207" s="60"/>
    </row>
    <row r="208" spans="1:7" x14ac:dyDescent="0.25">
      <c r="A208" s="39"/>
      <c r="B208" s="279"/>
      <c r="C208" s="280"/>
      <c r="D208" s="280"/>
      <c r="E208" s="278"/>
      <c r="F208" s="52"/>
      <c r="G208" s="60"/>
    </row>
    <row r="209" spans="1:13" ht="13.5" thickBot="1" x14ac:dyDescent="0.35">
      <c r="A209" s="39"/>
      <c r="B209" s="281"/>
      <c r="C209" s="282"/>
      <c r="D209" s="282"/>
      <c r="E209" s="283"/>
      <c r="F209" s="52"/>
      <c r="G209" s="104"/>
      <c r="M209" s="10"/>
    </row>
    <row r="210" spans="1:13" ht="13.5" thickBot="1" x14ac:dyDescent="0.35">
      <c r="A210" s="105"/>
      <c r="B210" s="262"/>
      <c r="C210" s="206"/>
      <c r="D210" s="113"/>
      <c r="E210" s="267" t="s">
        <v>159</v>
      </c>
      <c r="F210" s="257"/>
      <c r="G210" s="264">
        <f>SUM(F200:F202)</f>
        <v>0</v>
      </c>
    </row>
    <row r="211" spans="1:13" x14ac:dyDescent="0.25">
      <c r="A211" s="238" t="s">
        <v>155</v>
      </c>
      <c r="B211" s="165"/>
      <c r="C211" s="122"/>
      <c r="D211" s="41"/>
      <c r="E211" s="123"/>
      <c r="F211" s="52"/>
      <c r="G211" s="60"/>
    </row>
    <row r="212" spans="1:13" x14ac:dyDescent="0.25">
      <c r="A212" s="39">
        <v>900</v>
      </c>
      <c r="B212" s="166" t="s">
        <v>152</v>
      </c>
      <c r="C212" s="122"/>
      <c r="D212" s="137"/>
      <c r="E212" s="139"/>
      <c r="F212" s="149">
        <f>SUM(E212*D212)</f>
        <v>0</v>
      </c>
      <c r="G212" s="60"/>
    </row>
    <row r="213" spans="1:13" x14ac:dyDescent="0.25">
      <c r="A213" s="39">
        <v>971</v>
      </c>
      <c r="B213" s="168" t="s">
        <v>149</v>
      </c>
      <c r="C213" s="122"/>
      <c r="D213" s="137"/>
      <c r="E213" s="139"/>
      <c r="F213" s="149">
        <f>SUM(E213*D213)</f>
        <v>0</v>
      </c>
      <c r="G213" s="60"/>
    </row>
    <row r="214" spans="1:13" x14ac:dyDescent="0.25">
      <c r="A214" s="39">
        <v>972</v>
      </c>
      <c r="B214" s="168" t="s">
        <v>150</v>
      </c>
      <c r="C214" s="122"/>
      <c r="D214" s="137"/>
      <c r="E214" s="139"/>
      <c r="F214" s="149">
        <f>SUM(E214*D214)</f>
        <v>0</v>
      </c>
      <c r="G214" s="60"/>
    </row>
    <row r="215" spans="1:13" ht="13" thickBot="1" x14ac:dyDescent="0.3">
      <c r="A215" s="39">
        <v>973</v>
      </c>
      <c r="B215" s="234" t="s">
        <v>151</v>
      </c>
      <c r="C215" s="122"/>
      <c r="D215" s="137"/>
      <c r="E215" s="139"/>
      <c r="F215" s="149">
        <f>SUM(E215*D215)</f>
        <v>0</v>
      </c>
      <c r="G215" s="60"/>
    </row>
    <row r="216" spans="1:13" ht="13.5" thickBot="1" x14ac:dyDescent="0.35">
      <c r="A216" s="39"/>
      <c r="B216" s="263"/>
      <c r="C216" s="235"/>
      <c r="D216" s="235"/>
      <c r="E216" s="123"/>
      <c r="F216" s="52"/>
      <c r="G216" s="127"/>
    </row>
    <row r="217" spans="1:13" ht="13" x14ac:dyDescent="0.3">
      <c r="A217" s="17"/>
      <c r="B217" s="190" t="s">
        <v>29</v>
      </c>
      <c r="C217" s="191"/>
      <c r="D217" s="191"/>
      <c r="E217" s="192"/>
      <c r="F217" s="49"/>
      <c r="G217" s="59"/>
    </row>
    <row r="218" spans="1:13" ht="34.5" customHeight="1" x14ac:dyDescent="0.25">
      <c r="A218" s="17"/>
      <c r="B218" s="271"/>
      <c r="C218" s="272"/>
      <c r="D218" s="272"/>
      <c r="E218" s="273"/>
      <c r="F218" s="49"/>
      <c r="G218" s="59"/>
    </row>
    <row r="219" spans="1:13" x14ac:dyDescent="0.25">
      <c r="A219" s="17"/>
      <c r="B219" s="274"/>
      <c r="C219" s="272"/>
      <c r="D219" s="272"/>
      <c r="E219" s="273"/>
      <c r="F219" s="49"/>
      <c r="G219" s="59"/>
    </row>
    <row r="220" spans="1:13" ht="13" thickBot="1" x14ac:dyDescent="0.3">
      <c r="A220" s="17"/>
      <c r="B220" s="274"/>
      <c r="C220" s="272"/>
      <c r="D220" s="272"/>
      <c r="E220" s="273"/>
      <c r="F220" s="49"/>
      <c r="G220" s="59"/>
    </row>
    <row r="221" spans="1:13" ht="13.5" thickBot="1" x14ac:dyDescent="0.35">
      <c r="A221" s="21"/>
      <c r="B221" s="30"/>
      <c r="C221" s="30"/>
      <c r="D221" s="30"/>
      <c r="E221" s="172" t="s">
        <v>157</v>
      </c>
      <c r="F221" s="102"/>
      <c r="G221" s="102">
        <f>SUM(F212:F215)</f>
        <v>0</v>
      </c>
    </row>
    <row r="222" spans="1:13" ht="13.5" thickBot="1" x14ac:dyDescent="0.35">
      <c r="A222" s="131"/>
      <c r="B222" s="131"/>
      <c r="C222" s="131"/>
      <c r="D222" s="131"/>
      <c r="E222" s="132" t="s">
        <v>46</v>
      </c>
      <c r="F222" s="133"/>
      <c r="G222" s="133">
        <f>G196+G197+G210+G221</f>
        <v>3983356.0000000005</v>
      </c>
    </row>
    <row r="223" spans="1:13" ht="13" thickTop="1" x14ac:dyDescent="0.25"/>
  </sheetData>
  <sheetProtection sheet="1" objects="1" scenarios="1" selectLockedCells="1" selectUnlockedCells="1"/>
  <phoneticPr fontId="11" type="noConversion"/>
  <pageMargins left="0.5" right="0.5" top="0.5" bottom="0.5" header="0" footer="0.25"/>
  <pageSetup scale="86" fitToHeight="10" orientation="portrait" r:id="rId1"/>
  <headerFooter alignWithMargins="0">
    <oddHeader>&amp;CNevada Department of Education
&amp;K04+000Support Services</oddHeader>
    <oddFooter>&amp;CPage &amp;P of &amp;N</oddFooter>
  </headerFooter>
  <rowBreaks count="4" manualBreakCount="4">
    <brk id="49" max="16383" man="1"/>
    <brk id="82" max="16383" man="1"/>
    <brk id="128" max="16383" man="1"/>
    <brk id="171" max="16383" man="1"/>
  </rowBreaks>
  <extLst>
    <ext xmlns:mx="http://schemas.microsoft.com/office/mac/excel/2008/main" uri="{64002731-A6B0-56B0-2670-7721B7C09600}">
      <mx:PLV Mode="0" OnePage="0" WScale="89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A439DF542324DA21886ACE2A0D545" ma:contentTypeVersion="2" ma:contentTypeDescription="Create a new document." ma:contentTypeScope="" ma:versionID="d01af970b1b47824aadc134ef0481af3">
  <xsd:schema xmlns:xsd="http://www.w3.org/2001/XMLSchema" xmlns:xs="http://www.w3.org/2001/XMLSchema" xmlns:p="http://schemas.microsoft.com/office/2006/metadata/properties" xmlns:ns2="7facdb51-5a5c-4130-9ce7-d226f3f19c4a" targetNamespace="http://schemas.microsoft.com/office/2006/metadata/properties" ma:root="true" ma:fieldsID="4ad56c80348540584eb623b0b02d644a" ns2:_="">
    <xsd:import namespace="7facdb51-5a5c-4130-9ce7-d226f3f19c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7D5A69-62BE-467D-B214-939F9392508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facdb51-5a5c-4130-9ce7-d226f3f19c4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61C303-D448-47D1-9B29-CBD104BD20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AD2839-B7F1-4022-AF9F-3C55A6CDB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 </vt:lpstr>
      <vt:lpstr>Instruction </vt:lpstr>
      <vt:lpstr>Support Services</vt:lpstr>
      <vt:lpstr>'Instruction '!Print_Area</vt:lpstr>
      <vt:lpstr>'Summary '!Print_Area</vt:lpstr>
      <vt:lpstr>'Support Services'!Print_Area</vt:lpstr>
      <vt:lpstr>'Instruction '!Print_Titles</vt:lpstr>
      <vt:lpstr>'Support Services'!Print_Titles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REPORT FOR GRANTS</dc:title>
  <dc:creator>WCSD</dc:creator>
  <cp:lastModifiedBy>Kellylynn Charles</cp:lastModifiedBy>
  <cp:lastPrinted>2018-05-16T18:55:02Z</cp:lastPrinted>
  <dcterms:created xsi:type="dcterms:W3CDTF">1999-04-12T21:37:43Z</dcterms:created>
  <dcterms:modified xsi:type="dcterms:W3CDTF">2018-07-02T19:18:14Z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0x010100296A439DF542324DA21886ACE2A0D545</vt:lpwstr>
  </property>
</Properties>
</file>